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Rozpis" sheetId="2" r:id="rId1"/>
    <sheet name="Tabulka" sheetId="1" r:id="rId2"/>
  </sheets>
  <calcPr calcId="152511"/>
</workbook>
</file>

<file path=xl/calcChain.xml><?xml version="1.0" encoding="utf-8"?>
<calcChain xmlns="http://schemas.openxmlformats.org/spreadsheetml/2006/main">
  <c r="K61" i="2" l="1"/>
  <c r="K59" i="2"/>
  <c r="K57" i="2"/>
  <c r="K55" i="2"/>
  <c r="K53" i="2"/>
  <c r="K51" i="2"/>
  <c r="K49" i="2"/>
  <c r="K47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5" i="2"/>
  <c r="K13" i="2"/>
  <c r="K11" i="2"/>
  <c r="K9" i="2"/>
  <c r="H61" i="2"/>
  <c r="H59" i="2"/>
  <c r="H57" i="2"/>
  <c r="H55" i="2"/>
  <c r="H53" i="2"/>
  <c r="H51" i="2"/>
  <c r="H49" i="2"/>
  <c r="H47" i="2"/>
  <c r="H45" i="2"/>
  <c r="H43" i="2"/>
  <c r="H41" i="2"/>
  <c r="H39" i="2"/>
  <c r="H37" i="2"/>
  <c r="H35" i="2"/>
  <c r="H33" i="2"/>
  <c r="H31" i="2"/>
  <c r="H29" i="2"/>
  <c r="H27" i="2"/>
  <c r="H25" i="2"/>
  <c r="H23" i="2"/>
  <c r="H21" i="2"/>
  <c r="H19" i="2"/>
  <c r="H17" i="2"/>
  <c r="H15" i="2"/>
  <c r="H13" i="2"/>
  <c r="H11" i="2"/>
  <c r="H9" i="2"/>
  <c r="K7" i="2"/>
  <c r="H7" i="2"/>
  <c r="B52" i="2" l="1"/>
  <c r="B58" i="2"/>
  <c r="B38" i="2"/>
  <c r="B30" i="2"/>
  <c r="A22" i="2"/>
  <c r="B12" i="2"/>
  <c r="A42" i="2"/>
  <c r="A28" i="2"/>
  <c r="B56" i="2"/>
  <c r="B6" i="2"/>
  <c r="A34" i="2"/>
  <c r="B50" i="2"/>
  <c r="B44" i="2"/>
  <c r="B8" i="2"/>
  <c r="A60" i="2"/>
  <c r="A36" i="2"/>
  <c r="A26" i="2" l="1"/>
  <c r="B32" i="2"/>
  <c r="A10" i="2"/>
  <c r="B16" i="2"/>
  <c r="A24" i="2"/>
  <c r="B20" i="2"/>
  <c r="B18" i="2"/>
  <c r="A40" i="2"/>
  <c r="B54" i="2"/>
  <c r="A48" i="2"/>
  <c r="A14" i="2"/>
  <c r="B46" i="2"/>
  <c r="A16" i="2"/>
  <c r="B26" i="2"/>
  <c r="B40" i="2"/>
  <c r="A54" i="2"/>
  <c r="B48" i="2"/>
  <c r="A46" i="2"/>
  <c r="A8" i="2"/>
  <c r="B14" i="2"/>
  <c r="A44" i="2"/>
  <c r="B34" i="2"/>
  <c r="A32" i="2"/>
  <c r="B60" i="2"/>
  <c r="A56" i="2"/>
  <c r="A50" i="2"/>
  <c r="A58" i="2"/>
  <c r="A52" i="2"/>
  <c r="A12" i="2"/>
  <c r="A30" i="2"/>
  <c r="B10" i="2"/>
  <c r="A6" i="2"/>
  <c r="B22" i="2"/>
  <c r="A18" i="2"/>
  <c r="B24" i="2"/>
  <c r="B36" i="2"/>
  <c r="A20" i="2"/>
  <c r="B28" i="2"/>
  <c r="B42" i="2"/>
  <c r="A38" i="2"/>
  <c r="Y22" i="1"/>
  <c r="E22" i="1"/>
  <c r="D7" i="1"/>
  <c r="H4" i="1"/>
  <c r="S23" i="1"/>
  <c r="N22" i="1"/>
  <c r="Y11" i="1"/>
  <c r="S7" i="1"/>
  <c r="S25" i="1"/>
  <c r="B19" i="1"/>
  <c r="V14" i="1"/>
  <c r="V5" i="1"/>
  <c r="Y7" i="1"/>
  <c r="S4" i="1"/>
  <c r="P11" i="1"/>
  <c r="G4" i="1"/>
  <c r="M7" i="1"/>
  <c r="G25" i="1"/>
  <c r="V7" i="1"/>
  <c r="Q17" i="1"/>
  <c r="P4" i="1"/>
  <c r="Q23" i="1"/>
  <c r="E23" i="1"/>
  <c r="Y20" i="1"/>
  <c r="B23" i="1"/>
  <c r="W7" i="1"/>
  <c r="Q5" i="1"/>
  <c r="E26" i="1"/>
  <c r="B25" i="1"/>
  <c r="V19" i="1"/>
  <c r="D26" i="1"/>
  <c r="D17" i="1"/>
  <c r="G5" i="1"/>
  <c r="Q10" i="1"/>
  <c r="W5" i="1"/>
  <c r="P7" i="1"/>
  <c r="W11" i="1"/>
  <c r="E14" i="1"/>
  <c r="D23" i="1"/>
  <c r="P20" i="1"/>
  <c r="M11" i="1"/>
  <c r="M25" i="1"/>
  <c r="T26" i="1"/>
  <c r="B11" i="1"/>
  <c r="H7" i="1"/>
  <c r="M26" i="1"/>
  <c r="W13" i="1"/>
  <c r="B10" i="1"/>
  <c r="H19" i="1"/>
  <c r="D11" i="1"/>
  <c r="K7" i="1"/>
  <c r="J26" i="1"/>
  <c r="J16" i="1"/>
  <c r="H8" i="1"/>
  <c r="Q22" i="1"/>
  <c r="W22" i="1"/>
  <c r="J4" i="1"/>
  <c r="B17" i="1"/>
  <c r="N8" i="1"/>
  <c r="M5" i="1"/>
  <c r="D13" i="1"/>
  <c r="N25" i="1"/>
  <c r="Y8" i="1"/>
  <c r="J5" i="1"/>
  <c r="J14" i="1"/>
  <c r="K26" i="1"/>
  <c r="M22" i="1"/>
  <c r="G22" i="1"/>
  <c r="S5" i="1"/>
  <c r="T11" i="1"/>
  <c r="T16" i="1"/>
  <c r="M16" i="1"/>
  <c r="S17" i="1"/>
  <c r="Y4" i="1"/>
  <c r="P19" i="1"/>
  <c r="J8" i="1"/>
  <c r="V10" i="1"/>
  <c r="J23" i="1"/>
  <c r="D22" i="1"/>
  <c r="N26" i="1"/>
  <c r="T4" i="1"/>
  <c r="H23" i="1"/>
  <c r="E20" i="1"/>
  <c r="N23" i="1"/>
  <c r="B16" i="1"/>
  <c r="V11" i="1"/>
  <c r="M4" i="1"/>
  <c r="H25" i="1"/>
  <c r="W20" i="1"/>
  <c r="K4" i="1"/>
  <c r="K19" i="1"/>
  <c r="K5" i="1"/>
  <c r="S14" i="1"/>
  <c r="Q7" i="1"/>
  <c r="V17" i="1"/>
  <c r="P23" i="1"/>
  <c r="N13" i="1"/>
  <c r="E17" i="1"/>
  <c r="W8" i="1"/>
  <c r="V4" i="1"/>
  <c r="M23" i="1"/>
  <c r="E25" i="1"/>
  <c r="K16" i="1"/>
  <c r="G23" i="1"/>
  <c r="P8" i="1"/>
  <c r="B20" i="1"/>
  <c r="H17" i="1"/>
  <c r="V16" i="1"/>
  <c r="H20" i="1"/>
  <c r="N7" i="1"/>
  <c r="V25" i="1"/>
  <c r="T14" i="1"/>
  <c r="P14" i="1"/>
  <c r="H16" i="1"/>
  <c r="N11" i="1"/>
  <c r="N20" i="1"/>
  <c r="M19" i="1"/>
  <c r="W19" i="1"/>
  <c r="J17" i="1"/>
  <c r="J7" i="1"/>
  <c r="S22" i="1"/>
  <c r="D20" i="1"/>
  <c r="P5" i="1"/>
  <c r="J19" i="1"/>
  <c r="K23" i="1"/>
  <c r="K8" i="1"/>
  <c r="B14" i="1"/>
  <c r="K22" i="1"/>
  <c r="P26" i="1"/>
  <c r="K20" i="1"/>
  <c r="G19" i="1"/>
  <c r="E5" i="1"/>
  <c r="Y16" i="1"/>
  <c r="N4" i="1"/>
  <c r="Y23" i="1"/>
  <c r="H22" i="1"/>
  <c r="G17" i="1"/>
  <c r="T5" i="1"/>
  <c r="G16" i="1"/>
  <c r="K11" i="1"/>
  <c r="B13" i="1"/>
  <c r="T10" i="1"/>
  <c r="S16" i="1"/>
  <c r="Y5" i="1"/>
  <c r="K25" i="1"/>
  <c r="N14" i="1"/>
  <c r="G10" i="1"/>
  <c r="N19" i="1"/>
  <c r="G14" i="1"/>
  <c r="W23" i="1"/>
  <c r="Q14" i="1"/>
  <c r="V20" i="1"/>
  <c r="Q13" i="1"/>
  <c r="Y17" i="1"/>
  <c r="Y19" i="1"/>
  <c r="S26" i="1"/>
  <c r="T17" i="1"/>
  <c r="E16" i="1"/>
  <c r="D25" i="1"/>
  <c r="D19" i="1"/>
  <c r="T20" i="1"/>
  <c r="S11" i="1"/>
  <c r="T13" i="1"/>
  <c r="Q4" i="1"/>
  <c r="J13" i="1"/>
  <c r="Y10" i="1"/>
  <c r="V8" i="1"/>
  <c r="W4" i="1"/>
  <c r="J22" i="1"/>
  <c r="S8" i="1"/>
  <c r="G26" i="1"/>
  <c r="P10" i="1"/>
  <c r="B26" i="1"/>
  <c r="N5" i="1"/>
  <c r="M8" i="1"/>
  <c r="D14" i="1"/>
  <c r="T8" i="1"/>
  <c r="E10" i="1"/>
  <c r="W16" i="1"/>
  <c r="B8" i="1"/>
  <c r="D16" i="1"/>
  <c r="H5" i="1"/>
  <c r="M10" i="1"/>
  <c r="Q26" i="1"/>
  <c r="P25" i="1"/>
  <c r="H14" i="1"/>
  <c r="J20" i="1"/>
  <c r="M20" i="1"/>
  <c r="Q25" i="1"/>
  <c r="Q8" i="1"/>
  <c r="M17" i="1"/>
  <c r="G13" i="1"/>
  <c r="B7" i="1"/>
  <c r="W14" i="1"/>
  <c r="S10" i="1"/>
  <c r="B22" i="1"/>
  <c r="P13" i="1"/>
  <c r="W17" i="1"/>
  <c r="D8" i="1"/>
  <c r="Y14" i="1"/>
  <c r="P22" i="1"/>
  <c r="K10" i="1"/>
  <c r="D10" i="1"/>
  <c r="E13" i="1"/>
  <c r="Q11" i="1"/>
  <c r="E11" i="1"/>
  <c r="H13" i="1"/>
  <c r="T7" i="1"/>
  <c r="K17" i="1"/>
  <c r="H26" i="1"/>
  <c r="W10" i="1"/>
  <c r="E19" i="1"/>
  <c r="N10" i="1"/>
  <c r="V26" i="1"/>
  <c r="T25" i="1"/>
  <c r="Y13" i="1"/>
  <c r="S13" i="1"/>
  <c r="T19" i="1"/>
  <c r="V13" i="1"/>
  <c r="Q16" i="1"/>
  <c r="G11" i="1"/>
  <c r="E4" i="1"/>
  <c r="J25" i="1"/>
  <c r="G20" i="1"/>
  <c r="T24" i="1" l="1"/>
  <c r="Q24" i="1"/>
  <c r="N24" i="1"/>
  <c r="K24" i="1"/>
  <c r="H24" i="1"/>
  <c r="E24" i="1"/>
  <c r="B24" i="1"/>
  <c r="W21" i="1"/>
  <c r="Q21" i="1"/>
  <c r="N21" i="1"/>
  <c r="K21" i="1"/>
  <c r="H21" i="1"/>
  <c r="E21" i="1"/>
  <c r="B21" i="1"/>
  <c r="W18" i="1"/>
  <c r="T18" i="1"/>
  <c r="N18" i="1"/>
  <c r="K18" i="1"/>
  <c r="H18" i="1"/>
  <c r="E18" i="1"/>
  <c r="B18" i="1"/>
  <c r="W15" i="1"/>
  <c r="T15" i="1"/>
  <c r="Q15" i="1"/>
  <c r="K15" i="1"/>
  <c r="H15" i="1"/>
  <c r="E15" i="1"/>
  <c r="B15" i="1"/>
  <c r="W12" i="1"/>
  <c r="T12" i="1"/>
  <c r="Q12" i="1"/>
  <c r="N12" i="1"/>
  <c r="H12" i="1"/>
  <c r="E12" i="1"/>
  <c r="B12" i="1"/>
  <c r="W9" i="1"/>
  <c r="T9" i="1"/>
  <c r="Q9" i="1"/>
  <c r="N9" i="1"/>
  <c r="K9" i="1"/>
  <c r="E9" i="1"/>
  <c r="B9" i="1"/>
  <c r="W6" i="1"/>
  <c r="T6" i="1"/>
  <c r="Q6" i="1"/>
  <c r="N6" i="1"/>
  <c r="K6" i="1"/>
  <c r="H6" i="1"/>
  <c r="B6" i="1"/>
  <c r="W3" i="1"/>
  <c r="T3" i="1"/>
  <c r="Q3" i="1"/>
  <c r="K3" i="1"/>
  <c r="H3" i="1"/>
  <c r="E3" i="1"/>
  <c r="N3" i="1"/>
  <c r="Z10" i="1"/>
  <c r="Z14" i="1"/>
  <c r="Z20" i="1"/>
  <c r="Z19" i="1"/>
  <c r="AB10" i="1"/>
  <c r="AB8" i="1"/>
  <c r="AB20" i="1"/>
  <c r="Z26" i="1"/>
  <c r="Z25" i="1"/>
  <c r="Z4" i="1"/>
  <c r="Z17" i="1"/>
  <c r="AB17" i="1"/>
  <c r="AB25" i="1"/>
  <c r="AB14" i="1"/>
  <c r="Z11" i="1"/>
  <c r="AB13" i="1"/>
  <c r="Z13" i="1"/>
  <c r="AB11" i="1"/>
  <c r="AB7" i="1"/>
  <c r="Z5" i="1"/>
  <c r="AB16" i="1"/>
  <c r="AB23" i="1"/>
  <c r="AB4" i="1"/>
  <c r="AB22" i="1"/>
  <c r="AB5" i="1"/>
  <c r="AB19" i="1"/>
  <c r="Z23" i="1"/>
  <c r="Z8" i="1"/>
  <c r="Z16" i="1"/>
  <c r="Z7" i="1"/>
  <c r="AB26" i="1"/>
  <c r="Z22" i="1"/>
  <c r="AC21" i="1" l="1"/>
  <c r="AC15" i="1"/>
  <c r="Z21" i="1"/>
  <c r="Z9" i="1"/>
  <c r="Z15" i="1"/>
  <c r="Z6" i="1"/>
  <c r="AC12" i="1"/>
  <c r="AC6" i="1"/>
  <c r="Z3" i="1"/>
  <c r="Z24" i="1"/>
  <c r="AC18" i="1"/>
  <c r="AC3" i="1"/>
  <c r="AC24" i="1"/>
  <c r="Z18" i="1"/>
  <c r="Z12" i="1"/>
  <c r="AC9" i="1"/>
  <c r="AD9" i="1" l="1"/>
  <c r="AD18" i="1"/>
  <c r="AD12" i="1"/>
  <c r="AD3" i="1"/>
  <c r="AD24" i="1"/>
  <c r="AD21" i="1"/>
  <c r="AD6" i="1"/>
  <c r="AD15" i="1"/>
</calcChain>
</file>

<file path=xl/sharedStrings.xml><?xml version="1.0" encoding="utf-8"?>
<sst xmlns="http://schemas.openxmlformats.org/spreadsheetml/2006/main" count="378" uniqueCount="19">
  <si>
    <t>:</t>
  </si>
  <si>
    <t>POŘ.</t>
  </si>
  <si>
    <t>BODY</t>
  </si>
  <si>
    <t>SKÓRE</t>
  </si>
  <si>
    <t>Tesťák Plzeň 2018 - kadetky</t>
  </si>
  <si>
    <t>PVK Olymp</t>
  </si>
  <si>
    <t>Volejbal Plzeň 1</t>
  </si>
  <si>
    <t>VK Dukla Liberec</t>
  </si>
  <si>
    <t>VK Prostějov</t>
  </si>
  <si>
    <t>KP Brno</t>
  </si>
  <si>
    <t>BVC Chodov</t>
  </si>
  <si>
    <t>Volejbal Plzeň 2</t>
  </si>
  <si>
    <t>VK České Budějovice</t>
  </si>
  <si>
    <t>č. záp.</t>
  </si>
  <si>
    <t>orient. čas</t>
  </si>
  <si>
    <t>-</t>
  </si>
  <si>
    <t>7.-9.9.2018</t>
  </si>
  <si>
    <t>sety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</si>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</sst>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Continuous" vertical="center"/>
    </xf>
    <xf numFmtId="20" fontId="0" fillId="0" borderId="0" xfId="0" applyNumberFormat="1" applyAlignment="1">
      <alignment horizontal="center"/>
    </xf>
    <xf numFmtId="0" fontId="9" fillId="2" borderId="0" xfId="0" applyFont="1" applyFill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X71"/>
  <sheetViews>
    <sheetView tabSelected="1" topLeftCell="C1" workbookViewId="0">
      <selection activeCell="C1" sqref="C1"/>
    </sheetView>
  </sheetViews>
  <sheetFormatPr defaultRowHeight="15" x14ac:dyDescent="0.25"/>
  <cols>
    <col min="1" max="1" width="3.7109375" hidden="1" customWidth="1"/>
    <col min="2" max="2" width="5.42578125" hidden="1" customWidth="1"/>
    <col min="3" max="3" width="8.28515625" bestFit="1" customWidth="1"/>
    <col min="4" max="4" width="13.140625" style="5" bestFit="1" customWidth="1"/>
    <col min="5" max="5" width="18.7109375" bestFit="1" customWidth="1"/>
    <col min="6" max="6" width="2.7109375" style="7" customWidth="1"/>
    <col min="7" max="7" width="18.7109375" bestFit="1" customWidth="1"/>
    <col min="8" max="8" width="4.28515625" style="5" customWidth="1"/>
    <col min="9" max="9" width="2.140625" style="5" hidden="1" customWidth="1"/>
    <col min="10" max="10" width="2.140625" style="5" customWidth="1"/>
    <col min="11" max="11" width="4.28515625" style="5" customWidth="1"/>
    <col min="12" max="12" width="3.7109375" customWidth="1"/>
    <col min="13" max="13" width="4.28515625" customWidth="1"/>
    <col min="14" max="14" width="4.28515625" style="5" customWidth="1"/>
    <col min="15" max="15" width="1.42578125" style="5" customWidth="1"/>
    <col min="16" max="18" width="4.28515625" style="5" customWidth="1"/>
    <col min="19" max="19" width="1.42578125" style="5" customWidth="1"/>
    <col min="20" max="22" width="4.28515625" style="5" customWidth="1"/>
    <col min="23" max="23" width="1.42578125" style="5" customWidth="1"/>
    <col min="24" max="24" width="4.28515625" style="5" customWidth="1"/>
    <col min="25" max="25" width="5.7109375" customWidth="1"/>
  </cols>
  <sheetData>
    <row r="1" spans="1:24" ht="26.25" x14ac:dyDescent="0.25">
      <c r="C1" s="10" t="s">
        <v>4</v>
      </c>
      <c r="D1" s="10"/>
      <c r="E1" s="10"/>
      <c r="F1" s="10"/>
      <c r="G1" s="10"/>
      <c r="H1" s="22"/>
      <c r="I1" s="22"/>
      <c r="J1" s="22"/>
      <c r="K1" s="22"/>
    </row>
    <row r="2" spans="1:24" ht="15.75" x14ac:dyDescent="0.25">
      <c r="C2" s="5"/>
      <c r="E2" s="6"/>
      <c r="G2" s="6"/>
      <c r="I2" s="12"/>
      <c r="J2" s="12"/>
    </row>
    <row r="3" spans="1:24" ht="21" x14ac:dyDescent="0.25">
      <c r="C3" s="8" t="s">
        <v>16</v>
      </c>
      <c r="D3" s="8"/>
      <c r="E3" s="8"/>
      <c r="F3" s="8"/>
      <c r="G3" s="8"/>
      <c r="H3" s="23"/>
      <c r="I3" s="23"/>
      <c r="J3" s="23"/>
      <c r="K3" s="23"/>
    </row>
    <row r="4" spans="1:24" ht="15.75" customHeight="1" x14ac:dyDescent="0.25">
      <c r="C4" s="5"/>
      <c r="E4" s="6"/>
      <c r="G4" s="6"/>
      <c r="H4" s="45" t="s">
        <v>17</v>
      </c>
      <c r="I4" s="45"/>
      <c r="J4" s="45"/>
      <c r="K4" s="45"/>
    </row>
    <row r="5" spans="1:24" ht="16.5" thickBot="1" x14ac:dyDescent="0.3">
      <c r="C5" s="11" t="s">
        <v>13</v>
      </c>
      <c r="D5" s="11" t="s">
        <v>14</v>
      </c>
      <c r="E5" s="13"/>
      <c r="F5" s="11"/>
      <c r="G5" s="13"/>
      <c r="H5" s="46" t="s">
        <v>18</v>
      </c>
      <c r="I5" s="46"/>
      <c r="J5" s="46"/>
      <c r="K5" s="46"/>
    </row>
    <row r="6" spans="1:24" ht="15.95" customHeight="1" x14ac:dyDescent="0.25">
      <c r="A6" t="str">
        <f>E6&amp;G6</f>
        <v>PVK OlympVK České Budějovice</v>
      </c>
      <c r="B6" t="str">
        <f>G6&amp;E6</f>
        <v>VK České BudějovicePVK Olymp</v>
      </c>
      <c r="C6" s="35">
        <v>1</v>
      </c>
      <c r="D6" s="37">
        <v>0.625</v>
      </c>
      <c r="E6" s="39" t="s">
        <v>5</v>
      </c>
      <c r="F6" s="41" t="s">
        <v>15</v>
      </c>
      <c r="G6" s="43" t="s">
        <v>12</v>
      </c>
      <c r="H6" s="24">
        <v>2</v>
      </c>
      <c r="I6" s="14"/>
      <c r="J6" s="14" t="s">
        <v>0</v>
      </c>
      <c r="K6" s="25">
        <v>1</v>
      </c>
    </row>
    <row r="7" spans="1:24" ht="15.95" customHeight="1" thickBot="1" x14ac:dyDescent="0.3">
      <c r="C7" s="36"/>
      <c r="D7" s="38"/>
      <c r="E7" s="40"/>
      <c r="F7" s="42"/>
      <c r="G7" s="44"/>
      <c r="H7" s="26">
        <f>SUM(N7,R7,V7)</f>
        <v>63</v>
      </c>
      <c r="I7" s="15"/>
      <c r="J7" s="15" t="s">
        <v>0</v>
      </c>
      <c r="K7" s="27">
        <f>SUM(P7,T7,X7)</f>
        <v>45</v>
      </c>
      <c r="N7" s="34">
        <v>25</v>
      </c>
      <c r="O7" s="31" t="s">
        <v>0</v>
      </c>
      <c r="P7" s="34">
        <v>13</v>
      </c>
      <c r="R7" s="34">
        <v>23</v>
      </c>
      <c r="S7" s="31" t="s">
        <v>0</v>
      </c>
      <c r="T7" s="34">
        <v>25</v>
      </c>
      <c r="V7" s="34">
        <v>15</v>
      </c>
      <c r="W7" s="31" t="s">
        <v>0</v>
      </c>
      <c r="X7" s="34">
        <v>7</v>
      </c>
    </row>
    <row r="8" spans="1:24" ht="15.95" customHeight="1" x14ac:dyDescent="0.25">
      <c r="A8" t="str">
        <f>E8&amp;G8</f>
        <v>Volejbal Plzeň 1Volejbal Plzeň 2</v>
      </c>
      <c r="B8" t="str">
        <f>G8&amp;E8</f>
        <v>Volejbal Plzeň 2Volejbal Plzeň 1</v>
      </c>
      <c r="C8" s="35">
        <v>2</v>
      </c>
      <c r="D8" s="37">
        <v>0.625</v>
      </c>
      <c r="E8" s="39" t="s">
        <v>6</v>
      </c>
      <c r="F8" s="41" t="s">
        <v>15</v>
      </c>
      <c r="G8" s="43" t="s">
        <v>11</v>
      </c>
      <c r="H8" s="24">
        <v>0</v>
      </c>
      <c r="I8" s="14"/>
      <c r="J8" s="14" t="s">
        <v>0</v>
      </c>
      <c r="K8" s="25">
        <v>2</v>
      </c>
    </row>
    <row r="9" spans="1:24" ht="15.95" customHeight="1" thickBot="1" x14ac:dyDescent="0.3">
      <c r="C9" s="36"/>
      <c r="D9" s="38"/>
      <c r="E9" s="40"/>
      <c r="F9" s="42"/>
      <c r="G9" s="44"/>
      <c r="H9" s="26">
        <f>SUM(N9,R9,V9)</f>
        <v>46</v>
      </c>
      <c r="I9" s="15"/>
      <c r="J9" s="15" t="s">
        <v>0</v>
      </c>
      <c r="K9" s="27">
        <f>SUM(P9,T9,X9)</f>
        <v>53</v>
      </c>
      <c r="N9" s="34">
        <v>26</v>
      </c>
      <c r="O9" s="31" t="s">
        <v>0</v>
      </c>
      <c r="P9" s="34">
        <v>28</v>
      </c>
      <c r="R9" s="34">
        <v>20</v>
      </c>
      <c r="S9" s="31" t="s">
        <v>0</v>
      </c>
      <c r="T9" s="34">
        <v>25</v>
      </c>
      <c r="V9" s="34"/>
      <c r="W9" s="31" t="s">
        <v>0</v>
      </c>
      <c r="X9" s="34"/>
    </row>
    <row r="10" spans="1:24" ht="15.95" customHeight="1" x14ac:dyDescent="0.25">
      <c r="A10" t="str">
        <f>E10&amp;G10</f>
        <v>VK Dukla LiberecBVC Chodov</v>
      </c>
      <c r="B10" t="str">
        <f>G10&amp;E10</f>
        <v>BVC ChodovVK Dukla Liberec</v>
      </c>
      <c r="C10" s="35">
        <v>3</v>
      </c>
      <c r="D10" s="37">
        <v>0.6875</v>
      </c>
      <c r="E10" s="39" t="s">
        <v>7</v>
      </c>
      <c r="F10" s="41" t="s">
        <v>15</v>
      </c>
      <c r="G10" s="43" t="s">
        <v>10</v>
      </c>
      <c r="H10" s="24">
        <v>2</v>
      </c>
      <c r="I10" s="14"/>
      <c r="J10" s="14" t="s">
        <v>0</v>
      </c>
      <c r="K10" s="25">
        <v>1</v>
      </c>
    </row>
    <row r="11" spans="1:24" ht="15.95" customHeight="1" thickBot="1" x14ac:dyDescent="0.3">
      <c r="C11" s="36"/>
      <c r="D11" s="38"/>
      <c r="E11" s="40"/>
      <c r="F11" s="42"/>
      <c r="G11" s="44"/>
      <c r="H11" s="26">
        <f>SUM(N11,R11,V11)</f>
        <v>62</v>
      </c>
      <c r="I11" s="15"/>
      <c r="J11" s="15" t="s">
        <v>0</v>
      </c>
      <c r="K11" s="27">
        <f>SUM(P11,T11,X11)</f>
        <v>54</v>
      </c>
      <c r="N11" s="34">
        <v>22</v>
      </c>
      <c r="O11" s="31" t="s">
        <v>0</v>
      </c>
      <c r="P11" s="34">
        <v>25</v>
      </c>
      <c r="R11" s="34">
        <v>25</v>
      </c>
      <c r="S11" s="31" t="s">
        <v>0</v>
      </c>
      <c r="T11" s="34">
        <v>18</v>
      </c>
      <c r="V11" s="34">
        <v>15</v>
      </c>
      <c r="W11" s="31" t="s">
        <v>0</v>
      </c>
      <c r="X11" s="34">
        <v>11</v>
      </c>
    </row>
    <row r="12" spans="1:24" ht="15.95" customHeight="1" x14ac:dyDescent="0.25">
      <c r="A12" t="str">
        <f>E12&amp;G12</f>
        <v>VK ProstějovKP Brno</v>
      </c>
      <c r="B12" t="str">
        <f>G12&amp;E12</f>
        <v>KP BrnoVK Prostějov</v>
      </c>
      <c r="C12" s="35">
        <v>4</v>
      </c>
      <c r="D12" s="37">
        <v>0.6875</v>
      </c>
      <c r="E12" s="39" t="s">
        <v>8</v>
      </c>
      <c r="F12" s="41" t="s">
        <v>15</v>
      </c>
      <c r="G12" s="43" t="s">
        <v>9</v>
      </c>
      <c r="H12" s="24">
        <v>2</v>
      </c>
      <c r="I12" s="14"/>
      <c r="J12" s="14" t="s">
        <v>0</v>
      </c>
      <c r="K12" s="25">
        <v>0</v>
      </c>
    </row>
    <row r="13" spans="1:24" ht="15.95" customHeight="1" thickBot="1" x14ac:dyDescent="0.3">
      <c r="C13" s="36"/>
      <c r="D13" s="38"/>
      <c r="E13" s="40"/>
      <c r="F13" s="42"/>
      <c r="G13" s="44"/>
      <c r="H13" s="26">
        <f>SUM(N13,R13,V13)</f>
        <v>50</v>
      </c>
      <c r="I13" s="15"/>
      <c r="J13" s="15" t="s">
        <v>0</v>
      </c>
      <c r="K13" s="27">
        <f>SUM(P13,T13,X13)</f>
        <v>34</v>
      </c>
      <c r="N13" s="34">
        <v>25</v>
      </c>
      <c r="O13" s="31" t="s">
        <v>0</v>
      </c>
      <c r="P13" s="34">
        <v>12</v>
      </c>
      <c r="R13" s="34">
        <v>25</v>
      </c>
      <c r="S13" s="31" t="s">
        <v>0</v>
      </c>
      <c r="T13" s="34">
        <v>22</v>
      </c>
      <c r="V13" s="34"/>
      <c r="W13" s="31" t="s">
        <v>0</v>
      </c>
      <c r="X13" s="34"/>
    </row>
    <row r="14" spans="1:24" ht="15.95" customHeight="1" x14ac:dyDescent="0.25">
      <c r="A14" t="str">
        <f t="shared" ref="A14:A58" si="0">E14&amp;G14</f>
        <v>Volejbal Plzeň 2VK Dukla Liberec</v>
      </c>
      <c r="B14" t="str">
        <f t="shared" ref="B14:B58" si="1">G14&amp;E14</f>
        <v>VK Dukla LiberecVolejbal Plzeň 2</v>
      </c>
      <c r="C14" s="35">
        <v>5</v>
      </c>
      <c r="D14" s="37">
        <v>0.75</v>
      </c>
      <c r="E14" s="39" t="s">
        <v>11</v>
      </c>
      <c r="F14" s="41" t="s">
        <v>15</v>
      </c>
      <c r="G14" s="43" t="s">
        <v>7</v>
      </c>
      <c r="H14" s="24">
        <v>1</v>
      </c>
      <c r="I14" s="14"/>
      <c r="J14" s="14" t="s">
        <v>0</v>
      </c>
      <c r="K14" s="25">
        <v>2</v>
      </c>
    </row>
    <row r="15" spans="1:24" ht="15.95" customHeight="1" thickBot="1" x14ac:dyDescent="0.3">
      <c r="C15" s="36"/>
      <c r="D15" s="38"/>
      <c r="E15" s="40"/>
      <c r="F15" s="42"/>
      <c r="G15" s="44"/>
      <c r="H15" s="26">
        <f>SUM(N15,R15,V15)</f>
        <v>57</v>
      </c>
      <c r="I15" s="15"/>
      <c r="J15" s="15" t="s">
        <v>0</v>
      </c>
      <c r="K15" s="27">
        <f>SUM(P15,T15,X15)</f>
        <v>60</v>
      </c>
      <c r="N15" s="34">
        <v>25</v>
      </c>
      <c r="O15" s="31" t="s">
        <v>0</v>
      </c>
      <c r="P15" s="34">
        <v>20</v>
      </c>
      <c r="R15" s="34">
        <v>20</v>
      </c>
      <c r="S15" s="31" t="s">
        <v>0</v>
      </c>
      <c r="T15" s="34">
        <v>25</v>
      </c>
      <c r="V15" s="34">
        <v>12</v>
      </c>
      <c r="W15" s="31" t="s">
        <v>0</v>
      </c>
      <c r="X15" s="34">
        <v>15</v>
      </c>
    </row>
    <row r="16" spans="1:24" ht="15.95" customHeight="1" x14ac:dyDescent="0.25">
      <c r="A16" t="str">
        <f t="shared" si="0"/>
        <v>PVK OlympVolejbal Plzeň 1</v>
      </c>
      <c r="B16" t="str">
        <f t="shared" si="1"/>
        <v>Volejbal Plzeň 1PVK Olymp</v>
      </c>
      <c r="C16" s="35">
        <v>6</v>
      </c>
      <c r="D16" s="37">
        <v>0.75</v>
      </c>
      <c r="E16" s="39" t="s">
        <v>5</v>
      </c>
      <c r="F16" s="41" t="s">
        <v>15</v>
      </c>
      <c r="G16" s="43" t="s">
        <v>6</v>
      </c>
      <c r="H16" s="24">
        <v>0</v>
      </c>
      <c r="I16" s="14"/>
      <c r="J16" s="14" t="s">
        <v>0</v>
      </c>
      <c r="K16" s="25">
        <v>2</v>
      </c>
    </row>
    <row r="17" spans="1:24" ht="15.95" customHeight="1" thickBot="1" x14ac:dyDescent="0.3">
      <c r="C17" s="36"/>
      <c r="D17" s="38"/>
      <c r="E17" s="40"/>
      <c r="F17" s="42"/>
      <c r="G17" s="44"/>
      <c r="H17" s="26">
        <f>SUM(N17,R17,V17)</f>
        <v>42</v>
      </c>
      <c r="I17" s="15"/>
      <c r="J17" s="15" t="s">
        <v>0</v>
      </c>
      <c r="K17" s="27">
        <f>SUM(P17,T17,X17)</f>
        <v>50</v>
      </c>
      <c r="N17" s="34">
        <v>20</v>
      </c>
      <c r="O17" s="31" t="s">
        <v>0</v>
      </c>
      <c r="P17" s="34">
        <v>25</v>
      </c>
      <c r="R17" s="34">
        <v>22</v>
      </c>
      <c r="S17" s="31" t="s">
        <v>0</v>
      </c>
      <c r="T17" s="34">
        <v>25</v>
      </c>
      <c r="V17" s="34"/>
      <c r="W17" s="31" t="s">
        <v>0</v>
      </c>
      <c r="X17" s="34"/>
    </row>
    <row r="18" spans="1:24" ht="15.95" customHeight="1" x14ac:dyDescent="0.25">
      <c r="A18" t="str">
        <f t="shared" si="0"/>
        <v>VK České BudějoviceKP Brno</v>
      </c>
      <c r="B18" t="str">
        <f t="shared" si="1"/>
        <v>KP BrnoVK České Budějovice</v>
      </c>
      <c r="C18" s="35">
        <v>7</v>
      </c>
      <c r="D18" s="37">
        <v>0.375</v>
      </c>
      <c r="E18" s="39" t="s">
        <v>12</v>
      </c>
      <c r="F18" s="41" t="s">
        <v>15</v>
      </c>
      <c r="G18" s="43" t="s">
        <v>9</v>
      </c>
      <c r="H18" s="24">
        <v>2</v>
      </c>
      <c r="I18" s="14"/>
      <c r="J18" s="14" t="s">
        <v>0</v>
      </c>
      <c r="K18" s="25">
        <v>0</v>
      </c>
    </row>
    <row r="19" spans="1:24" ht="15.95" customHeight="1" thickBot="1" x14ac:dyDescent="0.3">
      <c r="C19" s="36"/>
      <c r="D19" s="38"/>
      <c r="E19" s="40"/>
      <c r="F19" s="42"/>
      <c r="G19" s="44"/>
      <c r="H19" s="26">
        <f>SUM(N19,R19,V19)</f>
        <v>50</v>
      </c>
      <c r="I19" s="15"/>
      <c r="J19" s="15" t="s">
        <v>0</v>
      </c>
      <c r="K19" s="27">
        <f>SUM(P19,T19,X19)</f>
        <v>39</v>
      </c>
      <c r="N19" s="34">
        <v>25</v>
      </c>
      <c r="O19" s="31" t="s">
        <v>0</v>
      </c>
      <c r="P19" s="34">
        <v>16</v>
      </c>
      <c r="R19" s="34">
        <v>25</v>
      </c>
      <c r="S19" s="31" t="s">
        <v>0</v>
      </c>
      <c r="T19" s="34">
        <v>23</v>
      </c>
      <c r="V19" s="34"/>
      <c r="W19" s="31" t="s">
        <v>0</v>
      </c>
      <c r="X19" s="34"/>
    </row>
    <row r="20" spans="1:24" ht="15.95" customHeight="1" x14ac:dyDescent="0.25">
      <c r="A20" t="str">
        <f t="shared" si="0"/>
        <v>BVC ChodovVK Prostějov</v>
      </c>
      <c r="B20" t="str">
        <f t="shared" si="1"/>
        <v>VK ProstějovBVC Chodov</v>
      </c>
      <c r="C20" s="35">
        <v>8</v>
      </c>
      <c r="D20" s="37">
        <v>0.375</v>
      </c>
      <c r="E20" s="39" t="s">
        <v>10</v>
      </c>
      <c r="F20" s="41" t="s">
        <v>15</v>
      </c>
      <c r="G20" s="43" t="s">
        <v>8</v>
      </c>
      <c r="H20" s="24">
        <v>2</v>
      </c>
      <c r="I20" s="14"/>
      <c r="J20" s="14" t="s">
        <v>0</v>
      </c>
      <c r="K20" s="25">
        <v>0</v>
      </c>
    </row>
    <row r="21" spans="1:24" ht="15.95" customHeight="1" thickBot="1" x14ac:dyDescent="0.3">
      <c r="C21" s="36"/>
      <c r="D21" s="38"/>
      <c r="E21" s="40"/>
      <c r="F21" s="42"/>
      <c r="G21" s="44"/>
      <c r="H21" s="26">
        <f>SUM(N21,R21,V21)</f>
        <v>50</v>
      </c>
      <c r="I21" s="15"/>
      <c r="J21" s="15" t="s">
        <v>0</v>
      </c>
      <c r="K21" s="27">
        <f>SUM(P21,T21,X21)</f>
        <v>27</v>
      </c>
      <c r="N21" s="34">
        <v>25</v>
      </c>
      <c r="O21" s="31" t="s">
        <v>0</v>
      </c>
      <c r="P21" s="34">
        <v>14</v>
      </c>
      <c r="R21" s="34">
        <v>25</v>
      </c>
      <c r="S21" s="31" t="s">
        <v>0</v>
      </c>
      <c r="T21" s="34">
        <v>13</v>
      </c>
      <c r="V21" s="34"/>
      <c r="W21" s="31" t="s">
        <v>0</v>
      </c>
      <c r="X21" s="34"/>
    </row>
    <row r="22" spans="1:24" ht="15.95" customHeight="1" x14ac:dyDescent="0.25">
      <c r="A22" t="str">
        <f t="shared" si="0"/>
        <v>Volejbal Plzeň 1VK České Budějovice</v>
      </c>
      <c r="B22" t="str">
        <f t="shared" si="1"/>
        <v>VK České BudějoviceVolejbal Plzeň 1</v>
      </c>
      <c r="C22" s="35">
        <v>9</v>
      </c>
      <c r="D22" s="37">
        <v>0.4375</v>
      </c>
      <c r="E22" s="39" t="s">
        <v>6</v>
      </c>
      <c r="F22" s="41" t="s">
        <v>15</v>
      </c>
      <c r="G22" s="43" t="s">
        <v>12</v>
      </c>
      <c r="H22" s="24">
        <v>2</v>
      </c>
      <c r="I22" s="14"/>
      <c r="J22" s="14" t="s">
        <v>0</v>
      </c>
      <c r="K22" s="25">
        <v>0</v>
      </c>
    </row>
    <row r="23" spans="1:24" ht="15.95" customHeight="1" thickBot="1" x14ac:dyDescent="0.3">
      <c r="C23" s="36"/>
      <c r="D23" s="38"/>
      <c r="E23" s="40"/>
      <c r="F23" s="42"/>
      <c r="G23" s="44"/>
      <c r="H23" s="26">
        <f>SUM(N23,R23,V23)</f>
        <v>51</v>
      </c>
      <c r="I23" s="15"/>
      <c r="J23" s="15" t="s">
        <v>0</v>
      </c>
      <c r="K23" s="27">
        <f>SUM(P23,T23,X23)</f>
        <v>42</v>
      </c>
      <c r="N23" s="34">
        <v>25</v>
      </c>
      <c r="O23" s="31" t="s">
        <v>0</v>
      </c>
      <c r="P23" s="34">
        <v>18</v>
      </c>
      <c r="R23" s="34">
        <v>26</v>
      </c>
      <c r="S23" s="31" t="s">
        <v>0</v>
      </c>
      <c r="T23" s="34">
        <v>24</v>
      </c>
      <c r="V23" s="34"/>
      <c r="W23" s="31" t="s">
        <v>0</v>
      </c>
      <c r="X23" s="34"/>
    </row>
    <row r="24" spans="1:24" ht="15.95" customHeight="1" x14ac:dyDescent="0.25">
      <c r="A24" t="str">
        <f t="shared" si="0"/>
        <v>VK Dukla LiberecPVK Olymp</v>
      </c>
      <c r="B24" t="str">
        <f t="shared" si="1"/>
        <v>PVK OlympVK Dukla Liberec</v>
      </c>
      <c r="C24" s="35">
        <v>10</v>
      </c>
      <c r="D24" s="37">
        <v>0.4375</v>
      </c>
      <c r="E24" s="39" t="s">
        <v>7</v>
      </c>
      <c r="F24" s="41" t="s">
        <v>15</v>
      </c>
      <c r="G24" s="43" t="s">
        <v>5</v>
      </c>
      <c r="H24" s="24">
        <v>2</v>
      </c>
      <c r="I24" s="14"/>
      <c r="J24" s="14" t="s">
        <v>0</v>
      </c>
      <c r="K24" s="25">
        <v>1</v>
      </c>
    </row>
    <row r="25" spans="1:24" ht="15.95" customHeight="1" thickBot="1" x14ac:dyDescent="0.3">
      <c r="C25" s="36"/>
      <c r="D25" s="38"/>
      <c r="E25" s="40"/>
      <c r="F25" s="42"/>
      <c r="G25" s="44"/>
      <c r="H25" s="26">
        <f>SUM(N25,R25,V25)</f>
        <v>62</v>
      </c>
      <c r="I25" s="15"/>
      <c r="J25" s="15" t="s">
        <v>0</v>
      </c>
      <c r="K25" s="27">
        <f>SUM(P25,T25,X25)</f>
        <v>39</v>
      </c>
      <c r="N25" s="34">
        <v>22</v>
      </c>
      <c r="O25" s="31" t="s">
        <v>0</v>
      </c>
      <c r="P25" s="34">
        <v>25</v>
      </c>
      <c r="R25" s="34">
        <v>25</v>
      </c>
      <c r="S25" s="31" t="s">
        <v>0</v>
      </c>
      <c r="T25" s="34">
        <v>13</v>
      </c>
      <c r="V25" s="34">
        <v>15</v>
      </c>
      <c r="W25" s="31" t="s">
        <v>0</v>
      </c>
      <c r="X25" s="34">
        <v>1</v>
      </c>
    </row>
    <row r="26" spans="1:24" ht="15.95" customHeight="1" x14ac:dyDescent="0.25">
      <c r="A26" t="str">
        <f t="shared" si="0"/>
        <v>VK ProstějovVolejbal Plzeň 2</v>
      </c>
      <c r="B26" t="str">
        <f t="shared" si="1"/>
        <v>Volejbal Plzeň 2VK Prostějov</v>
      </c>
      <c r="C26" s="35">
        <v>11</v>
      </c>
      <c r="D26" s="37">
        <v>0.5</v>
      </c>
      <c r="E26" s="39" t="s">
        <v>8</v>
      </c>
      <c r="F26" s="41" t="s">
        <v>15</v>
      </c>
      <c r="G26" s="43" t="s">
        <v>11</v>
      </c>
      <c r="H26" s="24">
        <v>0</v>
      </c>
      <c r="I26" s="14"/>
      <c r="J26" s="14" t="s">
        <v>0</v>
      </c>
      <c r="K26" s="25">
        <v>2</v>
      </c>
    </row>
    <row r="27" spans="1:24" ht="15.95" customHeight="1" thickBot="1" x14ac:dyDescent="0.3">
      <c r="C27" s="36"/>
      <c r="D27" s="38"/>
      <c r="E27" s="40"/>
      <c r="F27" s="42"/>
      <c r="G27" s="44"/>
      <c r="H27" s="26">
        <f>SUM(N27,R27,V27)</f>
        <v>17</v>
      </c>
      <c r="I27" s="15"/>
      <c r="J27" s="15" t="s">
        <v>0</v>
      </c>
      <c r="K27" s="27">
        <f>SUM(P27,T27,X27)</f>
        <v>50</v>
      </c>
      <c r="N27" s="34">
        <v>12</v>
      </c>
      <c r="O27" s="31" t="s">
        <v>0</v>
      </c>
      <c r="P27" s="34">
        <v>25</v>
      </c>
      <c r="R27" s="34">
        <v>5</v>
      </c>
      <c r="S27" s="31" t="s">
        <v>0</v>
      </c>
      <c r="T27" s="34">
        <v>25</v>
      </c>
      <c r="V27" s="34"/>
      <c r="W27" s="31" t="s">
        <v>0</v>
      </c>
      <c r="X27" s="34"/>
    </row>
    <row r="28" spans="1:24" ht="15.95" customHeight="1" x14ac:dyDescent="0.25">
      <c r="A28" t="str">
        <f t="shared" si="0"/>
        <v>KP BrnoBVC Chodov</v>
      </c>
      <c r="B28" t="str">
        <f t="shared" si="1"/>
        <v>BVC ChodovKP Brno</v>
      </c>
      <c r="C28" s="35">
        <v>12</v>
      </c>
      <c r="D28" s="37">
        <v>0.5</v>
      </c>
      <c r="E28" s="39" t="s">
        <v>9</v>
      </c>
      <c r="F28" s="41" t="s">
        <v>15</v>
      </c>
      <c r="G28" s="43" t="s">
        <v>10</v>
      </c>
      <c r="H28" s="24">
        <v>0</v>
      </c>
      <c r="I28" s="14"/>
      <c r="J28" s="14" t="s">
        <v>0</v>
      </c>
      <c r="K28" s="25">
        <v>2</v>
      </c>
    </row>
    <row r="29" spans="1:24" ht="15.95" customHeight="1" thickBot="1" x14ac:dyDescent="0.3">
      <c r="C29" s="36"/>
      <c r="D29" s="38"/>
      <c r="E29" s="40"/>
      <c r="F29" s="42"/>
      <c r="G29" s="44"/>
      <c r="H29" s="26">
        <f>SUM(N29,R29,V29)</f>
        <v>31</v>
      </c>
      <c r="I29" s="15"/>
      <c r="J29" s="15" t="s">
        <v>0</v>
      </c>
      <c r="K29" s="27">
        <f>SUM(P29,T29,X29)</f>
        <v>50</v>
      </c>
      <c r="N29" s="34">
        <v>11</v>
      </c>
      <c r="O29" s="31" t="s">
        <v>0</v>
      </c>
      <c r="P29" s="34">
        <v>25</v>
      </c>
      <c r="R29" s="34">
        <v>20</v>
      </c>
      <c r="S29" s="31" t="s">
        <v>0</v>
      </c>
      <c r="T29" s="34">
        <v>25</v>
      </c>
      <c r="V29" s="34"/>
      <c r="W29" s="31" t="s">
        <v>0</v>
      </c>
      <c r="X29" s="34"/>
    </row>
    <row r="30" spans="1:24" ht="15.95" customHeight="1" x14ac:dyDescent="0.25">
      <c r="A30" t="str">
        <f t="shared" si="0"/>
        <v>PVK OlympVK Prostějov</v>
      </c>
      <c r="B30" t="str">
        <f t="shared" si="1"/>
        <v>VK ProstějovPVK Olymp</v>
      </c>
      <c r="C30" s="35">
        <v>13</v>
      </c>
      <c r="D30" s="37">
        <v>0.5625</v>
      </c>
      <c r="E30" s="39" t="s">
        <v>5</v>
      </c>
      <c r="F30" s="41" t="s">
        <v>15</v>
      </c>
      <c r="G30" s="43" t="s">
        <v>8</v>
      </c>
      <c r="H30" s="24">
        <v>2</v>
      </c>
      <c r="I30" s="14"/>
      <c r="J30" s="14" t="s">
        <v>0</v>
      </c>
      <c r="K30" s="25">
        <v>0</v>
      </c>
    </row>
    <row r="31" spans="1:24" ht="15.95" customHeight="1" thickBot="1" x14ac:dyDescent="0.3">
      <c r="C31" s="36"/>
      <c r="D31" s="38"/>
      <c r="E31" s="40"/>
      <c r="F31" s="42"/>
      <c r="G31" s="44"/>
      <c r="H31" s="26">
        <f>SUM(N31,R31,V31)</f>
        <v>52</v>
      </c>
      <c r="I31" s="15"/>
      <c r="J31" s="15" t="s">
        <v>0</v>
      </c>
      <c r="K31" s="32">
        <f>SUM(P31,T31,X31)</f>
        <v>47</v>
      </c>
      <c r="N31" s="34">
        <v>25</v>
      </c>
      <c r="O31" s="31" t="s">
        <v>0</v>
      </c>
      <c r="P31" s="34">
        <v>22</v>
      </c>
      <c r="R31" s="34">
        <v>27</v>
      </c>
      <c r="S31" s="31" t="s">
        <v>0</v>
      </c>
      <c r="T31" s="34">
        <v>25</v>
      </c>
      <c r="V31" s="34"/>
      <c r="W31" s="31" t="s">
        <v>0</v>
      </c>
      <c r="X31" s="34"/>
    </row>
    <row r="32" spans="1:24" ht="15.95" customHeight="1" x14ac:dyDescent="0.25">
      <c r="A32" t="str">
        <f t="shared" si="0"/>
        <v>Volejbal Plzeň 1VK Dukla Liberec</v>
      </c>
      <c r="B32" t="str">
        <f t="shared" si="1"/>
        <v>VK Dukla LiberecVolejbal Plzeň 1</v>
      </c>
      <c r="C32" s="35">
        <v>14</v>
      </c>
      <c r="D32" s="37">
        <v>0.5625</v>
      </c>
      <c r="E32" s="39" t="s">
        <v>6</v>
      </c>
      <c r="F32" s="41" t="s">
        <v>15</v>
      </c>
      <c r="G32" s="43" t="s">
        <v>7</v>
      </c>
      <c r="H32" s="24">
        <v>0</v>
      </c>
      <c r="I32" s="14"/>
      <c r="J32" s="14" t="s">
        <v>0</v>
      </c>
      <c r="K32" s="25">
        <v>2</v>
      </c>
    </row>
    <row r="33" spans="1:24" ht="15.95" customHeight="1" thickBot="1" x14ac:dyDescent="0.3">
      <c r="C33" s="36"/>
      <c r="D33" s="38"/>
      <c r="E33" s="40"/>
      <c r="F33" s="42"/>
      <c r="G33" s="44"/>
      <c r="H33" s="26">
        <f>SUM(N33,R33,V33)</f>
        <v>28</v>
      </c>
      <c r="I33" s="15"/>
      <c r="J33" s="15" t="s">
        <v>0</v>
      </c>
      <c r="K33" s="27">
        <f>SUM(P33,T33,X33)</f>
        <v>50</v>
      </c>
      <c r="N33" s="34">
        <v>15</v>
      </c>
      <c r="O33" s="31" t="s">
        <v>0</v>
      </c>
      <c r="P33" s="34">
        <v>25</v>
      </c>
      <c r="R33" s="34">
        <v>13</v>
      </c>
      <c r="S33" s="31" t="s">
        <v>0</v>
      </c>
      <c r="T33" s="34">
        <v>25</v>
      </c>
      <c r="V33" s="34"/>
      <c r="W33" s="31" t="s">
        <v>0</v>
      </c>
      <c r="X33" s="34"/>
    </row>
    <row r="34" spans="1:24" ht="15.95" customHeight="1" x14ac:dyDescent="0.25">
      <c r="A34" t="str">
        <f t="shared" si="0"/>
        <v>VK České BudějoviceBVC Chodov</v>
      </c>
      <c r="B34" t="str">
        <f t="shared" si="1"/>
        <v>BVC ChodovVK České Budějovice</v>
      </c>
      <c r="C34" s="35">
        <v>15</v>
      </c>
      <c r="D34" s="37">
        <v>0.625</v>
      </c>
      <c r="E34" s="39" t="s">
        <v>12</v>
      </c>
      <c r="F34" s="41" t="s">
        <v>15</v>
      </c>
      <c r="G34" s="43" t="s">
        <v>10</v>
      </c>
      <c r="H34" s="24">
        <v>0</v>
      </c>
      <c r="I34" s="14"/>
      <c r="J34" s="14" t="s">
        <v>0</v>
      </c>
      <c r="K34" s="25">
        <v>2</v>
      </c>
    </row>
    <row r="35" spans="1:24" ht="15.95" customHeight="1" thickBot="1" x14ac:dyDescent="0.3">
      <c r="C35" s="36"/>
      <c r="D35" s="38"/>
      <c r="E35" s="40"/>
      <c r="F35" s="42"/>
      <c r="G35" s="44"/>
      <c r="H35" s="26">
        <f>SUM(N35,R35,V35)</f>
        <v>18</v>
      </c>
      <c r="I35" s="15"/>
      <c r="J35" s="15" t="s">
        <v>0</v>
      </c>
      <c r="K35" s="27">
        <f>SUM(P35,T35,X35)</f>
        <v>50</v>
      </c>
      <c r="N35" s="34">
        <v>9</v>
      </c>
      <c r="O35" s="31" t="s">
        <v>0</v>
      </c>
      <c r="P35" s="34">
        <v>25</v>
      </c>
      <c r="R35" s="34">
        <v>9</v>
      </c>
      <c r="S35" s="31" t="s">
        <v>0</v>
      </c>
      <c r="T35" s="34">
        <v>25</v>
      </c>
      <c r="V35" s="34"/>
      <c r="W35" s="31" t="s">
        <v>0</v>
      </c>
      <c r="X35" s="34"/>
    </row>
    <row r="36" spans="1:24" ht="15.95" customHeight="1" x14ac:dyDescent="0.25">
      <c r="A36" t="str">
        <f t="shared" si="0"/>
        <v>Volejbal Plzeň 2KP Brno</v>
      </c>
      <c r="B36" t="str">
        <f t="shared" si="1"/>
        <v>KP BrnoVolejbal Plzeň 2</v>
      </c>
      <c r="C36" s="35">
        <v>16</v>
      </c>
      <c r="D36" s="37">
        <v>0.625</v>
      </c>
      <c r="E36" s="39" t="s">
        <v>11</v>
      </c>
      <c r="F36" s="41" t="s">
        <v>15</v>
      </c>
      <c r="G36" s="43" t="s">
        <v>9</v>
      </c>
      <c r="H36" s="24">
        <v>2</v>
      </c>
      <c r="I36" s="14"/>
      <c r="J36" s="14" t="s">
        <v>0</v>
      </c>
      <c r="K36" s="25">
        <v>0</v>
      </c>
    </row>
    <row r="37" spans="1:24" ht="15.95" customHeight="1" thickBot="1" x14ac:dyDescent="0.3">
      <c r="C37" s="36"/>
      <c r="D37" s="38"/>
      <c r="E37" s="40"/>
      <c r="F37" s="42"/>
      <c r="G37" s="44"/>
      <c r="H37" s="26">
        <f>SUM(N37,R37,V37)</f>
        <v>50</v>
      </c>
      <c r="I37" s="15"/>
      <c r="J37" s="15" t="s">
        <v>0</v>
      </c>
      <c r="K37" s="27">
        <f>SUM(P37,T37,X37)</f>
        <v>41</v>
      </c>
      <c r="N37" s="34">
        <v>25</v>
      </c>
      <c r="O37" s="31" t="s">
        <v>0</v>
      </c>
      <c r="P37" s="34">
        <v>20</v>
      </c>
      <c r="R37" s="34">
        <v>25</v>
      </c>
      <c r="S37" s="31" t="s">
        <v>0</v>
      </c>
      <c r="T37" s="34">
        <v>21</v>
      </c>
      <c r="V37" s="34"/>
      <c r="W37" s="31" t="s">
        <v>0</v>
      </c>
      <c r="X37" s="34"/>
    </row>
    <row r="38" spans="1:24" ht="15.95" customHeight="1" x14ac:dyDescent="0.25">
      <c r="A38" t="str">
        <f t="shared" si="0"/>
        <v>KP BrnoPVK Olymp</v>
      </c>
      <c r="B38" t="str">
        <f t="shared" si="1"/>
        <v>PVK OlympKP Brno</v>
      </c>
      <c r="C38" s="35">
        <v>17</v>
      </c>
      <c r="D38" s="37">
        <v>0.6875</v>
      </c>
      <c r="E38" s="39" t="s">
        <v>9</v>
      </c>
      <c r="F38" s="41" t="s">
        <v>15</v>
      </c>
      <c r="G38" s="43" t="s">
        <v>5</v>
      </c>
      <c r="H38" s="24">
        <v>0</v>
      </c>
      <c r="I38" s="14"/>
      <c r="J38" s="14" t="s">
        <v>0</v>
      </c>
      <c r="K38" s="25">
        <v>2</v>
      </c>
    </row>
    <row r="39" spans="1:24" ht="15.95" customHeight="1" thickBot="1" x14ac:dyDescent="0.3">
      <c r="C39" s="36"/>
      <c r="D39" s="38"/>
      <c r="E39" s="40"/>
      <c r="F39" s="42"/>
      <c r="G39" s="44"/>
      <c r="H39" s="26">
        <f>SUM(N39,R39,V39)</f>
        <v>45</v>
      </c>
      <c r="I39" s="15"/>
      <c r="J39" s="15" t="s">
        <v>0</v>
      </c>
      <c r="K39" s="27">
        <f>SUM(P39,T39,X39)</f>
        <v>50</v>
      </c>
      <c r="N39" s="34">
        <v>23</v>
      </c>
      <c r="O39" s="31" t="s">
        <v>0</v>
      </c>
      <c r="P39" s="34">
        <v>25</v>
      </c>
      <c r="R39" s="34">
        <v>22</v>
      </c>
      <c r="S39" s="31" t="s">
        <v>0</v>
      </c>
      <c r="T39" s="34">
        <v>25</v>
      </c>
      <c r="V39" s="34"/>
      <c r="W39" s="31" t="s">
        <v>0</v>
      </c>
      <c r="X39" s="34"/>
    </row>
    <row r="40" spans="1:24" ht="15.95" customHeight="1" x14ac:dyDescent="0.25">
      <c r="A40" t="str">
        <f t="shared" si="0"/>
        <v>BVC ChodovVolejbal Plzeň 2</v>
      </c>
      <c r="B40" t="str">
        <f t="shared" si="1"/>
        <v>Volejbal Plzeň 2BVC Chodov</v>
      </c>
      <c r="C40" s="35">
        <v>18</v>
      </c>
      <c r="D40" s="37">
        <v>0.6875</v>
      </c>
      <c r="E40" s="39" t="s">
        <v>10</v>
      </c>
      <c r="F40" s="41" t="s">
        <v>15</v>
      </c>
      <c r="G40" s="43" t="s">
        <v>11</v>
      </c>
      <c r="H40" s="24">
        <v>1</v>
      </c>
      <c r="I40" s="14"/>
      <c r="J40" s="14" t="s">
        <v>0</v>
      </c>
      <c r="K40" s="25">
        <v>2</v>
      </c>
    </row>
    <row r="41" spans="1:24" ht="15.95" customHeight="1" thickBot="1" x14ac:dyDescent="0.3">
      <c r="C41" s="36"/>
      <c r="D41" s="38"/>
      <c r="E41" s="40"/>
      <c r="F41" s="42"/>
      <c r="G41" s="44"/>
      <c r="H41" s="26">
        <f>SUM(N41,R41,V41)</f>
        <v>51</v>
      </c>
      <c r="I41" s="15"/>
      <c r="J41" s="15" t="s">
        <v>0</v>
      </c>
      <c r="K41" s="27">
        <f>SUM(P41,T41,X41)</f>
        <v>60</v>
      </c>
      <c r="N41" s="34">
        <v>16</v>
      </c>
      <c r="O41" s="31" t="s">
        <v>0</v>
      </c>
      <c r="P41" s="34">
        <v>25</v>
      </c>
      <c r="R41" s="34">
        <v>25</v>
      </c>
      <c r="S41" s="31" t="s">
        <v>0</v>
      </c>
      <c r="T41" s="34">
        <v>20</v>
      </c>
      <c r="V41" s="34">
        <v>10</v>
      </c>
      <c r="W41" s="31" t="s">
        <v>0</v>
      </c>
      <c r="X41" s="34">
        <v>15</v>
      </c>
    </row>
    <row r="42" spans="1:24" ht="15.95" customHeight="1" x14ac:dyDescent="0.25">
      <c r="A42" t="str">
        <f t="shared" si="0"/>
        <v>VK Dukla LiberecVK České Budějovice</v>
      </c>
      <c r="B42" t="str">
        <f t="shared" si="1"/>
        <v>VK České BudějoviceVK Dukla Liberec</v>
      </c>
      <c r="C42" s="35">
        <v>19</v>
      </c>
      <c r="D42" s="37">
        <v>0.75</v>
      </c>
      <c r="E42" s="39" t="s">
        <v>7</v>
      </c>
      <c r="F42" s="41" t="s">
        <v>15</v>
      </c>
      <c r="G42" s="43" t="s">
        <v>12</v>
      </c>
      <c r="H42" s="24">
        <v>2</v>
      </c>
      <c r="I42" s="14"/>
      <c r="J42" s="14" t="s">
        <v>0</v>
      </c>
      <c r="K42" s="25">
        <v>0</v>
      </c>
    </row>
    <row r="43" spans="1:24" ht="15.95" customHeight="1" thickBot="1" x14ac:dyDescent="0.3">
      <c r="C43" s="36"/>
      <c r="D43" s="38"/>
      <c r="E43" s="40"/>
      <c r="F43" s="42"/>
      <c r="G43" s="44"/>
      <c r="H43" s="26">
        <f>SUM(N43,R43,V43)</f>
        <v>50</v>
      </c>
      <c r="I43" s="15"/>
      <c r="J43" s="15" t="s">
        <v>0</v>
      </c>
      <c r="K43" s="27">
        <f>SUM(P43,T43,X43)</f>
        <v>18</v>
      </c>
      <c r="N43" s="34">
        <v>25</v>
      </c>
      <c r="O43" s="31" t="s">
        <v>0</v>
      </c>
      <c r="P43" s="34">
        <v>9</v>
      </c>
      <c r="R43" s="34">
        <v>25</v>
      </c>
      <c r="S43" s="31" t="s">
        <v>0</v>
      </c>
      <c r="T43" s="34">
        <v>9</v>
      </c>
      <c r="V43" s="34"/>
      <c r="W43" s="31" t="s">
        <v>0</v>
      </c>
      <c r="X43" s="34"/>
    </row>
    <row r="44" spans="1:24" ht="15.95" customHeight="1" x14ac:dyDescent="0.25">
      <c r="A44" t="str">
        <f t="shared" si="0"/>
        <v>VK ProstějovVolejbal Plzeň 1</v>
      </c>
      <c r="B44" t="str">
        <f t="shared" si="1"/>
        <v>Volejbal Plzeň 1VK Prostějov</v>
      </c>
      <c r="C44" s="35">
        <v>20</v>
      </c>
      <c r="D44" s="37">
        <v>0.75</v>
      </c>
      <c r="E44" s="39" t="s">
        <v>8</v>
      </c>
      <c r="F44" s="41" t="s">
        <v>15</v>
      </c>
      <c r="G44" s="43" t="s">
        <v>6</v>
      </c>
      <c r="H44" s="24">
        <v>1</v>
      </c>
      <c r="I44" s="14"/>
      <c r="J44" s="14" t="s">
        <v>0</v>
      </c>
      <c r="K44" s="25">
        <v>2</v>
      </c>
    </row>
    <row r="45" spans="1:24" ht="15.95" customHeight="1" thickBot="1" x14ac:dyDescent="0.3">
      <c r="C45" s="36"/>
      <c r="D45" s="38"/>
      <c r="E45" s="40"/>
      <c r="F45" s="42"/>
      <c r="G45" s="44"/>
      <c r="H45" s="26">
        <f>SUM(N45,R45,V45)</f>
        <v>47</v>
      </c>
      <c r="I45" s="15"/>
      <c r="J45" s="15" t="s">
        <v>0</v>
      </c>
      <c r="K45" s="27">
        <f>SUM(P45,T45,X45)</f>
        <v>64</v>
      </c>
      <c r="N45" s="34">
        <v>18</v>
      </c>
      <c r="O45" s="31" t="s">
        <v>0</v>
      </c>
      <c r="P45" s="34">
        <v>25</v>
      </c>
      <c r="R45" s="34">
        <v>26</v>
      </c>
      <c r="S45" s="31" t="s">
        <v>0</v>
      </c>
      <c r="T45" s="34">
        <v>24</v>
      </c>
      <c r="V45" s="34">
        <v>3</v>
      </c>
      <c r="W45" s="31" t="s">
        <v>0</v>
      </c>
      <c r="X45" s="34">
        <v>15</v>
      </c>
    </row>
    <row r="46" spans="1:24" ht="15.95" customHeight="1" x14ac:dyDescent="0.25">
      <c r="A46" t="str">
        <f t="shared" si="0"/>
        <v>Volejbal Plzeň 1KP Brno</v>
      </c>
      <c r="B46" t="str">
        <f t="shared" si="1"/>
        <v>KP BrnoVolejbal Plzeň 1</v>
      </c>
      <c r="C46" s="35">
        <v>21</v>
      </c>
      <c r="D46" s="37">
        <v>0.375</v>
      </c>
      <c r="E46" s="39" t="s">
        <v>6</v>
      </c>
      <c r="F46" s="41" t="s">
        <v>15</v>
      </c>
      <c r="G46" s="43" t="s">
        <v>9</v>
      </c>
      <c r="H46" s="24">
        <v>0</v>
      </c>
      <c r="I46" s="14"/>
      <c r="J46" s="14" t="s">
        <v>0</v>
      </c>
      <c r="K46" s="25">
        <v>2</v>
      </c>
    </row>
    <row r="47" spans="1:24" ht="15.95" customHeight="1" thickBot="1" x14ac:dyDescent="0.3">
      <c r="C47" s="36"/>
      <c r="D47" s="38"/>
      <c r="E47" s="40"/>
      <c r="F47" s="42"/>
      <c r="G47" s="44"/>
      <c r="H47" s="26">
        <f>SUM(N47,R47,V47)</f>
        <v>38</v>
      </c>
      <c r="I47" s="15"/>
      <c r="J47" s="15" t="s">
        <v>0</v>
      </c>
      <c r="K47" s="27">
        <f>SUM(P47,T47,X47)</f>
        <v>50</v>
      </c>
      <c r="N47" s="34">
        <v>18</v>
      </c>
      <c r="O47" s="31" t="s">
        <v>0</v>
      </c>
      <c r="P47" s="34">
        <v>25</v>
      </c>
      <c r="R47" s="34">
        <v>20</v>
      </c>
      <c r="S47" s="31" t="s">
        <v>0</v>
      </c>
      <c r="T47" s="34">
        <v>25</v>
      </c>
      <c r="V47" s="34"/>
      <c r="W47" s="31" t="s">
        <v>0</v>
      </c>
      <c r="X47" s="34"/>
    </row>
    <row r="48" spans="1:24" ht="15.95" customHeight="1" x14ac:dyDescent="0.25">
      <c r="A48" t="str">
        <f t="shared" si="0"/>
        <v>VK Dukla LiberecVK Prostějov</v>
      </c>
      <c r="B48" t="str">
        <f t="shared" si="1"/>
        <v>VK ProstějovVK Dukla Liberec</v>
      </c>
      <c r="C48" s="35">
        <v>22</v>
      </c>
      <c r="D48" s="37">
        <v>0.375</v>
      </c>
      <c r="E48" s="39" t="s">
        <v>7</v>
      </c>
      <c r="F48" s="41" t="s">
        <v>15</v>
      </c>
      <c r="G48" s="43" t="s">
        <v>8</v>
      </c>
      <c r="H48" s="24">
        <v>2</v>
      </c>
      <c r="I48" s="14"/>
      <c r="J48" s="14" t="s">
        <v>0</v>
      </c>
      <c r="K48" s="25">
        <v>0</v>
      </c>
    </row>
    <row r="49" spans="1:24" ht="15.95" customHeight="1" thickBot="1" x14ac:dyDescent="0.3">
      <c r="C49" s="36"/>
      <c r="D49" s="38"/>
      <c r="E49" s="40"/>
      <c r="F49" s="42"/>
      <c r="G49" s="44"/>
      <c r="H49" s="26">
        <f>SUM(N49,R49,V49)</f>
        <v>50</v>
      </c>
      <c r="I49" s="15"/>
      <c r="J49" s="15" t="s">
        <v>0</v>
      </c>
      <c r="K49" s="27">
        <f>SUM(P49,T49,X49)</f>
        <v>30</v>
      </c>
      <c r="N49" s="34">
        <v>25</v>
      </c>
      <c r="O49" s="31" t="s">
        <v>0</v>
      </c>
      <c r="P49" s="34">
        <v>13</v>
      </c>
      <c r="R49" s="34">
        <v>25</v>
      </c>
      <c r="S49" s="31" t="s">
        <v>0</v>
      </c>
      <c r="T49" s="34">
        <v>17</v>
      </c>
      <c r="V49" s="34"/>
      <c r="W49" s="31" t="s">
        <v>0</v>
      </c>
      <c r="X49" s="34"/>
    </row>
    <row r="50" spans="1:24" ht="15.95" customHeight="1" x14ac:dyDescent="0.25">
      <c r="A50" t="str">
        <f t="shared" si="0"/>
        <v>VK České BudějoviceVolejbal Plzeň 2</v>
      </c>
      <c r="B50" t="str">
        <f t="shared" si="1"/>
        <v>Volejbal Plzeň 2VK České Budějovice</v>
      </c>
      <c r="C50" s="35">
        <v>23</v>
      </c>
      <c r="D50" s="37">
        <v>0.4375</v>
      </c>
      <c r="E50" s="39" t="s">
        <v>12</v>
      </c>
      <c r="F50" s="41" t="s">
        <v>15</v>
      </c>
      <c r="G50" s="43" t="s">
        <v>11</v>
      </c>
      <c r="H50" s="24">
        <v>0</v>
      </c>
      <c r="I50" s="14"/>
      <c r="J50" s="14" t="s">
        <v>0</v>
      </c>
      <c r="K50" s="25">
        <v>2</v>
      </c>
    </row>
    <row r="51" spans="1:24" ht="15.95" customHeight="1" thickBot="1" x14ac:dyDescent="0.3">
      <c r="C51" s="36"/>
      <c r="D51" s="38"/>
      <c r="E51" s="40"/>
      <c r="F51" s="42"/>
      <c r="G51" s="44"/>
      <c r="H51" s="26">
        <f>SUM(N51,R51,V51)</f>
        <v>27</v>
      </c>
      <c r="I51" s="15"/>
      <c r="J51" s="15" t="s">
        <v>0</v>
      </c>
      <c r="K51" s="27">
        <f>SUM(P51,T51,X51)</f>
        <v>50</v>
      </c>
      <c r="N51" s="34">
        <v>9</v>
      </c>
      <c r="O51" s="31" t="s">
        <v>0</v>
      </c>
      <c r="P51" s="34">
        <v>25</v>
      </c>
      <c r="R51" s="34">
        <v>18</v>
      </c>
      <c r="S51" s="31" t="s">
        <v>0</v>
      </c>
      <c r="T51" s="34">
        <v>25</v>
      </c>
      <c r="V51" s="34"/>
      <c r="W51" s="31" t="s">
        <v>0</v>
      </c>
      <c r="X51" s="34"/>
    </row>
    <row r="52" spans="1:24" ht="15.95" customHeight="1" x14ac:dyDescent="0.25">
      <c r="A52" t="str">
        <f t="shared" si="0"/>
        <v>PVK OlympBVC Chodov</v>
      </c>
      <c r="B52" t="str">
        <f t="shared" si="1"/>
        <v>BVC ChodovPVK Olymp</v>
      </c>
      <c r="C52" s="35">
        <v>24</v>
      </c>
      <c r="D52" s="37">
        <v>0.4375</v>
      </c>
      <c r="E52" s="39" t="s">
        <v>5</v>
      </c>
      <c r="F52" s="41" t="s">
        <v>15</v>
      </c>
      <c r="G52" s="43" t="s">
        <v>10</v>
      </c>
      <c r="H52" s="24">
        <v>0</v>
      </c>
      <c r="I52" s="14"/>
      <c r="J52" s="14" t="s">
        <v>0</v>
      </c>
      <c r="K52" s="25">
        <v>2</v>
      </c>
    </row>
    <row r="53" spans="1:24" ht="15.95" customHeight="1" thickBot="1" x14ac:dyDescent="0.3">
      <c r="C53" s="36"/>
      <c r="D53" s="38"/>
      <c r="E53" s="40"/>
      <c r="F53" s="42"/>
      <c r="G53" s="44"/>
      <c r="H53" s="26">
        <f>SUM(N53,R53,V53)</f>
        <v>27</v>
      </c>
      <c r="I53" s="15"/>
      <c r="J53" s="15" t="s">
        <v>0</v>
      </c>
      <c r="K53" s="27">
        <f>SUM(P53,T53,X53)</f>
        <v>50</v>
      </c>
      <c r="N53" s="34">
        <v>12</v>
      </c>
      <c r="O53" s="31" t="s">
        <v>0</v>
      </c>
      <c r="P53" s="34">
        <v>25</v>
      </c>
      <c r="R53" s="34">
        <v>15</v>
      </c>
      <c r="S53" s="31" t="s">
        <v>0</v>
      </c>
      <c r="T53" s="34">
        <v>25</v>
      </c>
      <c r="V53" s="34"/>
      <c r="W53" s="31" t="s">
        <v>0</v>
      </c>
      <c r="X53" s="34"/>
    </row>
    <row r="54" spans="1:24" ht="15.95" customHeight="1" x14ac:dyDescent="0.25">
      <c r="A54" t="str">
        <f t="shared" si="0"/>
        <v>VK ProstějovVK České Budějovice</v>
      </c>
      <c r="B54" t="str">
        <f t="shared" si="1"/>
        <v>VK České BudějoviceVK Prostějov</v>
      </c>
      <c r="C54" s="35">
        <v>25</v>
      </c>
      <c r="D54" s="37">
        <v>0.5</v>
      </c>
      <c r="E54" s="39" t="s">
        <v>8</v>
      </c>
      <c r="F54" s="41" t="s">
        <v>15</v>
      </c>
      <c r="G54" s="43" t="s">
        <v>12</v>
      </c>
      <c r="H54" s="24">
        <v>2</v>
      </c>
      <c r="I54" s="14"/>
      <c r="J54" s="14" t="s">
        <v>0</v>
      </c>
      <c r="K54" s="25">
        <v>0</v>
      </c>
    </row>
    <row r="55" spans="1:24" ht="15.95" customHeight="1" thickBot="1" x14ac:dyDescent="0.3">
      <c r="C55" s="36"/>
      <c r="D55" s="38"/>
      <c r="E55" s="40"/>
      <c r="F55" s="42"/>
      <c r="G55" s="44"/>
      <c r="H55" s="26">
        <f>SUM(N55,R55,V55)</f>
        <v>50</v>
      </c>
      <c r="I55" s="15"/>
      <c r="J55" s="15" t="s">
        <v>0</v>
      </c>
      <c r="K55" s="27">
        <f>SUM(P55,T55,X55)</f>
        <v>37</v>
      </c>
      <c r="N55" s="34">
        <v>25</v>
      </c>
      <c r="O55" s="31" t="s">
        <v>0</v>
      </c>
      <c r="P55" s="34">
        <v>16</v>
      </c>
      <c r="R55" s="34">
        <v>25</v>
      </c>
      <c r="S55" s="31" t="s">
        <v>0</v>
      </c>
      <c r="T55" s="34">
        <v>21</v>
      </c>
      <c r="V55" s="34"/>
      <c r="W55" s="31" t="s">
        <v>0</v>
      </c>
      <c r="X55" s="34"/>
    </row>
    <row r="56" spans="1:24" ht="15.95" customHeight="1" x14ac:dyDescent="0.25">
      <c r="A56" t="str">
        <f t="shared" si="0"/>
        <v>KP BrnoVK Dukla Liberec</v>
      </c>
      <c r="B56" t="str">
        <f t="shared" si="1"/>
        <v>VK Dukla LiberecKP Brno</v>
      </c>
      <c r="C56" s="35">
        <v>26</v>
      </c>
      <c r="D56" s="37">
        <v>0.5</v>
      </c>
      <c r="E56" s="39" t="s">
        <v>9</v>
      </c>
      <c r="F56" s="41" t="s">
        <v>15</v>
      </c>
      <c r="G56" s="43" t="s">
        <v>7</v>
      </c>
      <c r="H56" s="24">
        <v>0</v>
      </c>
      <c r="I56" s="14"/>
      <c r="J56" s="14" t="s">
        <v>0</v>
      </c>
      <c r="K56" s="25">
        <v>2</v>
      </c>
    </row>
    <row r="57" spans="1:24" ht="15.95" customHeight="1" thickBot="1" x14ac:dyDescent="0.3">
      <c r="C57" s="36"/>
      <c r="D57" s="38"/>
      <c r="E57" s="40"/>
      <c r="F57" s="42"/>
      <c r="G57" s="44"/>
      <c r="H57" s="26">
        <f>SUM(N57,R57,V57)</f>
        <v>31</v>
      </c>
      <c r="I57" s="15"/>
      <c r="J57" s="15" t="s">
        <v>0</v>
      </c>
      <c r="K57" s="27">
        <f>SUM(P57,T57,X57)</f>
        <v>50</v>
      </c>
      <c r="N57" s="34">
        <v>17</v>
      </c>
      <c r="O57" s="31" t="s">
        <v>0</v>
      </c>
      <c r="P57" s="34">
        <v>25</v>
      </c>
      <c r="R57" s="34">
        <v>14</v>
      </c>
      <c r="S57" s="31" t="s">
        <v>0</v>
      </c>
      <c r="T57" s="34">
        <v>25</v>
      </c>
      <c r="V57" s="34"/>
      <c r="W57" s="31" t="s">
        <v>0</v>
      </c>
      <c r="X57" s="34"/>
    </row>
    <row r="58" spans="1:24" ht="15.95" customHeight="1" x14ac:dyDescent="0.25">
      <c r="A58" t="str">
        <f t="shared" si="0"/>
        <v>BVC ChodovVolejbal Plzeň 1</v>
      </c>
      <c r="B58" t="str">
        <f t="shared" si="1"/>
        <v>Volejbal Plzeň 1BVC Chodov</v>
      </c>
      <c r="C58" s="35">
        <v>27</v>
      </c>
      <c r="D58" s="37">
        <v>0.5625</v>
      </c>
      <c r="E58" s="39" t="s">
        <v>10</v>
      </c>
      <c r="F58" s="41" t="s">
        <v>15</v>
      </c>
      <c r="G58" s="43" t="s">
        <v>6</v>
      </c>
      <c r="H58" s="24">
        <v>2</v>
      </c>
      <c r="I58" s="14"/>
      <c r="J58" s="14" t="s">
        <v>0</v>
      </c>
      <c r="K58" s="25">
        <v>0</v>
      </c>
    </row>
    <row r="59" spans="1:24" ht="15.95" customHeight="1" thickBot="1" x14ac:dyDescent="0.3">
      <c r="C59" s="36"/>
      <c r="D59" s="38"/>
      <c r="E59" s="40"/>
      <c r="F59" s="42"/>
      <c r="G59" s="44"/>
      <c r="H59" s="26">
        <f>SUM(N59,R59,V59)</f>
        <v>50</v>
      </c>
      <c r="I59" s="15"/>
      <c r="J59" s="15" t="s">
        <v>0</v>
      </c>
      <c r="K59" s="27">
        <f>SUM(P59,T59,X59)</f>
        <v>34</v>
      </c>
      <c r="N59" s="34">
        <v>25</v>
      </c>
      <c r="O59" s="31" t="s">
        <v>0</v>
      </c>
      <c r="P59" s="34">
        <v>19</v>
      </c>
      <c r="R59" s="34">
        <v>25</v>
      </c>
      <c r="S59" s="31" t="s">
        <v>0</v>
      </c>
      <c r="T59" s="34">
        <v>15</v>
      </c>
      <c r="V59" s="34"/>
      <c r="W59" s="31" t="s">
        <v>0</v>
      </c>
      <c r="X59" s="34"/>
    </row>
    <row r="60" spans="1:24" ht="15.95" customHeight="1" x14ac:dyDescent="0.25">
      <c r="A60" t="e">
        <f>#REF!&amp;G60</f>
        <v>#REF!</v>
      </c>
      <c r="B60" t="e">
        <f>G60&amp;#REF!</f>
        <v>#REF!</v>
      </c>
      <c r="C60" s="35">
        <v>28</v>
      </c>
      <c r="D60" s="37">
        <v>0.5625</v>
      </c>
      <c r="E60" s="39" t="s">
        <v>11</v>
      </c>
      <c r="F60" s="41" t="s">
        <v>15</v>
      </c>
      <c r="G60" s="43" t="s">
        <v>5</v>
      </c>
      <c r="H60" s="24">
        <v>2</v>
      </c>
      <c r="I60" s="14"/>
      <c r="J60" s="14" t="s">
        <v>0</v>
      </c>
      <c r="K60" s="25">
        <v>0</v>
      </c>
    </row>
    <row r="61" spans="1:24" ht="15.95" customHeight="1" thickBot="1" x14ac:dyDescent="0.3">
      <c r="C61" s="36"/>
      <c r="D61" s="38"/>
      <c r="E61" s="40"/>
      <c r="F61" s="42"/>
      <c r="G61" s="44"/>
      <c r="H61" s="26">
        <f>SUM(N61,R61,V61)</f>
        <v>50</v>
      </c>
      <c r="I61" s="15"/>
      <c r="J61" s="15" t="s">
        <v>0</v>
      </c>
      <c r="K61" s="27">
        <f>SUM(P61,T61,X61)</f>
        <v>45</v>
      </c>
      <c r="N61" s="34">
        <v>25</v>
      </c>
      <c r="O61" s="31" t="s">
        <v>0</v>
      </c>
      <c r="P61" s="34">
        <v>22</v>
      </c>
      <c r="R61" s="34">
        <v>25</v>
      </c>
      <c r="S61" s="31" t="s">
        <v>0</v>
      </c>
      <c r="T61" s="34">
        <v>23</v>
      </c>
      <c r="V61" s="34"/>
      <c r="W61" s="31" t="s">
        <v>0</v>
      </c>
      <c r="X61" s="34"/>
    </row>
    <row r="62" spans="1:24" x14ac:dyDescent="0.25">
      <c r="I62" s="9"/>
      <c r="J62" s="9"/>
    </row>
    <row r="63" spans="1:24" x14ac:dyDescent="0.25">
      <c r="I63" s="9"/>
      <c r="J63" s="9"/>
    </row>
    <row r="64" spans="1:24" x14ac:dyDescent="0.25">
      <c r="F64"/>
      <c r="I64" s="9"/>
      <c r="J64" s="9"/>
    </row>
    <row r="65" spans="6:10" x14ac:dyDescent="0.25">
      <c r="F65"/>
      <c r="I65" s="9"/>
      <c r="J65" s="9"/>
    </row>
    <row r="66" spans="6:10" x14ac:dyDescent="0.25">
      <c r="F66"/>
      <c r="I66" s="9"/>
      <c r="J66" s="9"/>
    </row>
    <row r="67" spans="6:10" x14ac:dyDescent="0.25">
      <c r="F67"/>
    </row>
    <row r="68" spans="6:10" x14ac:dyDescent="0.25">
      <c r="F68"/>
    </row>
    <row r="69" spans="6:10" x14ac:dyDescent="0.25">
      <c r="F69"/>
    </row>
    <row r="70" spans="6:10" x14ac:dyDescent="0.25">
      <c r="F70"/>
    </row>
    <row r="71" spans="6:10" x14ac:dyDescent="0.25">
      <c r="F71"/>
    </row>
  </sheetData>
  <mergeCells count="142">
    <mergeCell ref="F58:F59"/>
    <mergeCell ref="G58:G59"/>
    <mergeCell ref="C56:C57"/>
    <mergeCell ref="D56:D57"/>
    <mergeCell ref="E56:E57"/>
    <mergeCell ref="F56:F57"/>
    <mergeCell ref="G56:G57"/>
    <mergeCell ref="C60:C61"/>
    <mergeCell ref="D60:D61"/>
    <mergeCell ref="C58:C59"/>
    <mergeCell ref="D58:D59"/>
    <mergeCell ref="E60:E61"/>
    <mergeCell ref="F60:F61"/>
    <mergeCell ref="G60:G61"/>
    <mergeCell ref="E58:E59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C38:C39"/>
    <mergeCell ref="D38:D39"/>
    <mergeCell ref="E38:E39"/>
    <mergeCell ref="F38:F39"/>
    <mergeCell ref="G38:G39"/>
    <mergeCell ref="C36:C37"/>
    <mergeCell ref="D36:D37"/>
    <mergeCell ref="E36:E37"/>
    <mergeCell ref="F36:F37"/>
    <mergeCell ref="G36:G37"/>
    <mergeCell ref="C34:C35"/>
    <mergeCell ref="D34:D35"/>
    <mergeCell ref="E34:E35"/>
    <mergeCell ref="F34:F35"/>
    <mergeCell ref="G34:G35"/>
    <mergeCell ref="C32:C33"/>
    <mergeCell ref="D32:D33"/>
    <mergeCell ref="E32:E33"/>
    <mergeCell ref="F32:F33"/>
    <mergeCell ref="G32:G33"/>
    <mergeCell ref="C30:C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C26:C27"/>
    <mergeCell ref="D26:D27"/>
    <mergeCell ref="E26:E27"/>
    <mergeCell ref="F26:F27"/>
    <mergeCell ref="G26:G27"/>
    <mergeCell ref="C24:C25"/>
    <mergeCell ref="D24:D25"/>
    <mergeCell ref="E24:E25"/>
    <mergeCell ref="F24:F25"/>
    <mergeCell ref="G24:G25"/>
    <mergeCell ref="C22:C23"/>
    <mergeCell ref="D22:D23"/>
    <mergeCell ref="E22:E23"/>
    <mergeCell ref="F22:F23"/>
    <mergeCell ref="G22:G23"/>
    <mergeCell ref="C20:C21"/>
    <mergeCell ref="D20:D21"/>
    <mergeCell ref="E20:E21"/>
    <mergeCell ref="F20:F21"/>
    <mergeCell ref="G20:G21"/>
    <mergeCell ref="C18:C19"/>
    <mergeCell ref="D18:D19"/>
    <mergeCell ref="E18:E19"/>
    <mergeCell ref="F18:F19"/>
    <mergeCell ref="G18:G19"/>
    <mergeCell ref="C16:C17"/>
    <mergeCell ref="D16:D17"/>
    <mergeCell ref="E16:E17"/>
    <mergeCell ref="F16:F17"/>
    <mergeCell ref="G16:G17"/>
    <mergeCell ref="C14:C15"/>
    <mergeCell ref="D14:D15"/>
    <mergeCell ref="E14:E15"/>
    <mergeCell ref="F14:F15"/>
    <mergeCell ref="G14:G15"/>
    <mergeCell ref="C12:C13"/>
    <mergeCell ref="D12:D13"/>
    <mergeCell ref="E12:E13"/>
    <mergeCell ref="F12:F13"/>
    <mergeCell ref="G12:G13"/>
    <mergeCell ref="C6:C7"/>
    <mergeCell ref="D6:D7"/>
    <mergeCell ref="E6:E7"/>
    <mergeCell ref="F6:F7"/>
    <mergeCell ref="G6:G7"/>
    <mergeCell ref="H4:K4"/>
    <mergeCell ref="H5:K5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</mergeCells>
  <printOptions horizontalCentered="1"/>
  <pageMargins left="0" right="0" top="0.59055118110236227" bottom="0.3937007874015748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D37"/>
  <sheetViews>
    <sheetView workbookViewId="0">
      <pane xSplit="1" ySplit="2" topLeftCell="B3" activePane="bottomRight" state="frozen"/>
      <selection activeCell="Q9" sqref="Q9:S9"/>
      <selection pane="topRight" activeCell="Q9" sqref="Q9:S9"/>
      <selection pane="bottomLeft" activeCell="Q9" sqref="Q9:S9"/>
      <selection pane="bottomRight" activeCell="AD21" sqref="AD21:AD23"/>
    </sheetView>
  </sheetViews>
  <sheetFormatPr defaultColWidth="8.7109375" defaultRowHeight="15.75" x14ac:dyDescent="0.25"/>
  <cols>
    <col min="1" max="1" width="13.7109375" style="1" bestFit="1" customWidth="1"/>
    <col min="2" max="2" width="5.5703125" style="1" customWidth="1"/>
    <col min="3" max="3" width="1.42578125" style="1" bestFit="1" customWidth="1"/>
    <col min="4" max="5" width="5.5703125" style="1" customWidth="1"/>
    <col min="6" max="6" width="1.42578125" style="1" bestFit="1" customWidth="1"/>
    <col min="7" max="8" width="5.5703125" style="1" customWidth="1"/>
    <col min="9" max="9" width="1.42578125" style="1" bestFit="1" customWidth="1"/>
    <col min="10" max="11" width="5.5703125" style="1" customWidth="1"/>
    <col min="12" max="12" width="1.42578125" style="1" bestFit="1" customWidth="1"/>
    <col min="13" max="14" width="5.5703125" style="1" customWidth="1"/>
    <col min="15" max="15" width="1.42578125" style="1" bestFit="1" customWidth="1"/>
    <col min="16" max="17" width="5.5703125" style="1" customWidth="1"/>
    <col min="18" max="18" width="1.42578125" style="1" bestFit="1" customWidth="1"/>
    <col min="19" max="20" width="5.5703125" style="1" customWidth="1"/>
    <col min="21" max="21" width="1.42578125" style="1" bestFit="1" customWidth="1"/>
    <col min="22" max="23" width="5.5703125" style="1" customWidth="1"/>
    <col min="24" max="24" width="1.42578125" style="1" bestFit="1" customWidth="1"/>
    <col min="25" max="25" width="5.5703125" style="1" customWidth="1"/>
    <col min="26" max="26" width="6.5703125" style="1" customWidth="1"/>
    <col min="27" max="27" width="1.42578125" style="1" bestFit="1" customWidth="1"/>
    <col min="28" max="28" width="6.5703125" style="1" customWidth="1"/>
    <col min="29" max="29" width="12.42578125" style="1" bestFit="1" customWidth="1"/>
    <col min="30" max="30" width="5.7109375" style="1" bestFit="1" customWidth="1"/>
    <col min="31" max="16384" width="8.7109375" style="1"/>
  </cols>
  <sheetData>
    <row r="1" spans="1:30" ht="47.25" thickBot="1" x14ac:dyDescent="0.75">
      <c r="A1" s="47" t="s">
        <v>4</v>
      </c>
      <c r="B1" s="47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42" customHeight="1" thickBot="1" x14ac:dyDescent="0.3">
      <c r="A2" s="4"/>
      <c r="B2" s="49" t="s">
        <v>5</v>
      </c>
      <c r="C2" s="50"/>
      <c r="D2" s="51"/>
      <c r="E2" s="49" t="s">
        <v>6</v>
      </c>
      <c r="F2" s="50"/>
      <c r="G2" s="51"/>
      <c r="H2" s="49" t="s">
        <v>7</v>
      </c>
      <c r="I2" s="50"/>
      <c r="J2" s="51"/>
      <c r="K2" s="49" t="s">
        <v>8</v>
      </c>
      <c r="L2" s="50"/>
      <c r="M2" s="51"/>
      <c r="N2" s="49" t="s">
        <v>9</v>
      </c>
      <c r="O2" s="50"/>
      <c r="P2" s="51"/>
      <c r="Q2" s="49" t="s">
        <v>10</v>
      </c>
      <c r="R2" s="50"/>
      <c r="S2" s="51"/>
      <c r="T2" s="49" t="s">
        <v>11</v>
      </c>
      <c r="U2" s="50"/>
      <c r="V2" s="51"/>
      <c r="W2" s="49" t="s">
        <v>12</v>
      </c>
      <c r="X2" s="50"/>
      <c r="Y2" s="51"/>
      <c r="Z2" s="49" t="s">
        <v>3</v>
      </c>
      <c r="AA2" s="50"/>
      <c r="AB2" s="51"/>
      <c r="AC2" s="3" t="s">
        <v>2</v>
      </c>
      <c r="AD2" s="3" t="s">
        <v>1</v>
      </c>
    </row>
    <row r="3" spans="1:30" ht="21" x14ac:dyDescent="0.25">
      <c r="A3" s="52" t="s">
        <v>5</v>
      </c>
      <c r="B3" s="58"/>
      <c r="C3" s="59"/>
      <c r="D3" s="60"/>
      <c r="E3" s="55">
        <f ca="1">IF(E4-G4=0,"",IF(E4-G4=2,3,IF(E4-G4=1,2,(IF(G4-E4=1,1,0)))))</f>
        <v>0</v>
      </c>
      <c r="F3" s="56"/>
      <c r="G3" s="57"/>
      <c r="H3" s="55">
        <f ca="1">IF(H4-J4=0,"",IF(H4-J4=2,3,IF(H4-J4=1,2,(IF(J4-H4=1,1,0)))))</f>
        <v>1</v>
      </c>
      <c r="I3" s="56"/>
      <c r="J3" s="57"/>
      <c r="K3" s="55">
        <f ca="1">IF(K4-M4=0,"",IF(K4-M4=2,3,IF(K4-M4=1,2,(IF(M4-K4=1,1,0)))))</f>
        <v>3</v>
      </c>
      <c r="L3" s="56"/>
      <c r="M3" s="57"/>
      <c r="N3" s="55">
        <f ca="1">IF(N4-P4=0,"",IF(N4-P4=2,3,IF(N4-P4=1,2,(IF(P4-N4=1,1,0)))))</f>
        <v>3</v>
      </c>
      <c r="O3" s="56"/>
      <c r="P3" s="57"/>
      <c r="Q3" s="55">
        <f ca="1">IF(Q4-S4=0,"",IF(Q4-S4=2,3,IF(Q4-S4=1,2,(IF(S4-Q4=1,1,0)))))</f>
        <v>0</v>
      </c>
      <c r="R3" s="56"/>
      <c r="S3" s="57"/>
      <c r="T3" s="55">
        <f ca="1">IF(T4-V4=0,"",IF(T4-V4=2,3,IF(T4-V4=1,2,(IF(V4-T4=1,1,0)))))</f>
        <v>0</v>
      </c>
      <c r="U3" s="56"/>
      <c r="V3" s="57"/>
      <c r="W3" s="55">
        <f ca="1">IF(W4-Y4=0,"",IF(W4-Y4=2,3,IF(W4-Y4=1,2,(IF(Y4-W4=1,1,0)))))</f>
        <v>2</v>
      </c>
      <c r="X3" s="56"/>
      <c r="Y3" s="57"/>
      <c r="Z3" s="64">
        <f ca="1">IF(Z5+AB5=0,"",IF(AB5=0,0,Z5/AB5))</f>
        <v>0.91117478510028649</v>
      </c>
      <c r="AA3" s="65"/>
      <c r="AB3" s="66"/>
      <c r="AC3" s="67">
        <f ca="1">SUM(B3:Y3)</f>
        <v>9</v>
      </c>
      <c r="AD3" s="70">
        <f ca="1">IF(AC3="","",RANK(AC3,$AC$3:$AC$26))</f>
        <v>4</v>
      </c>
    </row>
    <row r="4" spans="1:30" ht="21" x14ac:dyDescent="0.25">
      <c r="A4" s="53"/>
      <c r="B4" s="61"/>
      <c r="C4" s="62"/>
      <c r="D4" s="63"/>
      <c r="E4" s="28">
        <f ca="1">INDIRECT("Rozpis!H16")</f>
        <v>0</v>
      </c>
      <c r="F4" s="29" t="s">
        <v>0</v>
      </c>
      <c r="G4" s="29">
        <f ca="1">INDIRECT("Rozpis!K16")</f>
        <v>2</v>
      </c>
      <c r="H4" s="28">
        <f ca="1">INDIRECT("Rozpis!K24")</f>
        <v>1</v>
      </c>
      <c r="I4" s="29" t="s">
        <v>0</v>
      </c>
      <c r="J4" s="29">
        <f ca="1">INDIRECT("Rozpis!H24")</f>
        <v>2</v>
      </c>
      <c r="K4" s="28">
        <f ca="1">INDIRECT("Rozpis!H30")</f>
        <v>2</v>
      </c>
      <c r="L4" s="29" t="s">
        <v>0</v>
      </c>
      <c r="M4" s="29">
        <f ca="1">INDIRECT("Rozpis!K30")</f>
        <v>0</v>
      </c>
      <c r="N4" s="33">
        <f ca="1">INDIRECT("Rozpis!K38")</f>
        <v>2</v>
      </c>
      <c r="O4" s="29" t="s">
        <v>0</v>
      </c>
      <c r="P4" s="29">
        <f ca="1">INDIRECT("Rozpis!H38")</f>
        <v>0</v>
      </c>
      <c r="Q4" s="28">
        <f ca="1">INDIRECT("Rozpis!H52")</f>
        <v>0</v>
      </c>
      <c r="R4" s="29" t="s">
        <v>0</v>
      </c>
      <c r="S4" s="29">
        <f ca="1">INDIRECT("Rozpis!K52")</f>
        <v>2</v>
      </c>
      <c r="T4" s="28">
        <f ca="1">INDIRECT("Rozpis!K60")</f>
        <v>0</v>
      </c>
      <c r="U4" s="29" t="s">
        <v>0</v>
      </c>
      <c r="V4" s="29">
        <f ca="1">INDIRECT("Rozpis!H60")</f>
        <v>2</v>
      </c>
      <c r="W4" s="28">
        <f ca="1">INDIRECT("Rozpis!H6")</f>
        <v>2</v>
      </c>
      <c r="X4" s="29" t="s">
        <v>0</v>
      </c>
      <c r="Y4" s="30">
        <f ca="1">INDIRECT("Rozpis!K6")</f>
        <v>1</v>
      </c>
      <c r="Z4" s="18">
        <f ca="1">SUM(B4,E4,H4,K4,N4,Q4,T4,W4)</f>
        <v>7</v>
      </c>
      <c r="AA4" s="16" t="s">
        <v>0</v>
      </c>
      <c r="AB4" s="19">
        <f ca="1">SUM(D4,G4,J4,M4,P4,S4,V4,Y4)</f>
        <v>9</v>
      </c>
      <c r="AC4" s="68"/>
      <c r="AD4" s="71"/>
    </row>
    <row r="5" spans="1:30" ht="21.75" thickBot="1" x14ac:dyDescent="0.3">
      <c r="A5" s="54"/>
      <c r="B5" s="61"/>
      <c r="C5" s="62"/>
      <c r="D5" s="63"/>
      <c r="E5" s="28">
        <f ca="1">INDIRECT("Rozpis!H17")</f>
        <v>42</v>
      </c>
      <c r="F5" s="29" t="s">
        <v>0</v>
      </c>
      <c r="G5" s="29">
        <f ca="1">INDIRECT("Rozpis!K17")</f>
        <v>50</v>
      </c>
      <c r="H5" s="28">
        <f ca="1">INDIRECT("Rozpis!K25")</f>
        <v>39</v>
      </c>
      <c r="I5" s="29" t="s">
        <v>0</v>
      </c>
      <c r="J5" s="29">
        <f ca="1">INDIRECT("Rozpis!H25")</f>
        <v>62</v>
      </c>
      <c r="K5" s="28">
        <f ca="1">INDIRECT("Rozpis!H31")</f>
        <v>52</v>
      </c>
      <c r="L5" s="29" t="s">
        <v>0</v>
      </c>
      <c r="M5" s="29">
        <f ca="1">INDIRECT("Rozpis!K31")</f>
        <v>47</v>
      </c>
      <c r="N5" s="28">
        <f ca="1">INDIRECT("Rozpis!K39")</f>
        <v>50</v>
      </c>
      <c r="O5" s="29" t="s">
        <v>0</v>
      </c>
      <c r="P5" s="29">
        <f ca="1">INDIRECT("Rozpis!H39")</f>
        <v>45</v>
      </c>
      <c r="Q5" s="28">
        <f ca="1">INDIRECT("Rozpis!H53")</f>
        <v>27</v>
      </c>
      <c r="R5" s="29" t="s">
        <v>0</v>
      </c>
      <c r="S5" s="29">
        <f ca="1">INDIRECT("Rozpis!K53")</f>
        <v>50</v>
      </c>
      <c r="T5" s="28">
        <f ca="1">INDIRECT("Rozpis!K61")</f>
        <v>45</v>
      </c>
      <c r="U5" s="29" t="s">
        <v>0</v>
      </c>
      <c r="V5" s="29">
        <f ca="1">INDIRECT("Rozpis!H61")</f>
        <v>50</v>
      </c>
      <c r="W5" s="28">
        <f ca="1">INDIRECT("Rozpis!H7")</f>
        <v>63</v>
      </c>
      <c r="X5" s="29" t="s">
        <v>0</v>
      </c>
      <c r="Y5" s="30">
        <f ca="1">INDIRECT("Rozpis!K7")</f>
        <v>45</v>
      </c>
      <c r="Z5" s="18">
        <f ca="1">SUM(B5,E5,H5,K5,N5,Q5,T5,W5)</f>
        <v>318</v>
      </c>
      <c r="AA5" s="16" t="s">
        <v>0</v>
      </c>
      <c r="AB5" s="19">
        <f ca="1">SUM(D5,G5,J5,M5,P5,S5,V5,Y5)</f>
        <v>349</v>
      </c>
      <c r="AC5" s="69"/>
      <c r="AD5" s="72"/>
    </row>
    <row r="6" spans="1:30" ht="21" x14ac:dyDescent="0.25">
      <c r="A6" s="52" t="s">
        <v>6</v>
      </c>
      <c r="B6" s="55">
        <f ca="1">IF(B7-D7=0,"",IF(B7-D7=2,3,IF(B7-D7=1,2,(IF(D7-B7=1,1,0)))))</f>
        <v>3</v>
      </c>
      <c r="C6" s="56"/>
      <c r="D6" s="57"/>
      <c r="E6" s="58"/>
      <c r="F6" s="59"/>
      <c r="G6" s="60"/>
      <c r="H6" s="55">
        <f ca="1">IF(H7-J7=0,"",IF(H7-J7=2,3,IF(H7-J7=1,2,(IF(J7-H7=1,1,0)))))</f>
        <v>0</v>
      </c>
      <c r="I6" s="56"/>
      <c r="J6" s="57"/>
      <c r="K6" s="55">
        <f ca="1">IF(K7-M7=0,"",IF(K7-M7=2,3,IF(K7-M7=1,2,(IF(M7-K7=1,1,0)))))</f>
        <v>2</v>
      </c>
      <c r="L6" s="56"/>
      <c r="M6" s="57"/>
      <c r="N6" s="55">
        <f ca="1">IF(N7-P7=0,"",IF(N7-P7=2,3,IF(N7-P7=1,2,(IF(P7-N7=1,1,0)))))</f>
        <v>0</v>
      </c>
      <c r="O6" s="56"/>
      <c r="P6" s="57"/>
      <c r="Q6" s="55">
        <f ca="1">IF(Q7-S7=0,"",IF(Q7-S7=2,3,IF(Q7-S7=1,2,(IF(S7-Q7=1,1,0)))))</f>
        <v>0</v>
      </c>
      <c r="R6" s="56"/>
      <c r="S6" s="57"/>
      <c r="T6" s="55">
        <f ca="1">IF(T7-V7=0,"",IF(T7-V7=2,3,IF(T7-V7=1,2,(IF(V7-T7=1,1,0)))))</f>
        <v>0</v>
      </c>
      <c r="U6" s="56"/>
      <c r="V6" s="57"/>
      <c r="W6" s="55">
        <f ca="1">IF(W7-Y7=0,"",IF(W7-Y7=2,3,IF(W7-Y7=1,2,(IF(Y7-W7=1,1,0)))))</f>
        <v>3</v>
      </c>
      <c r="X6" s="56"/>
      <c r="Y6" s="57"/>
      <c r="Z6" s="64">
        <f ca="1">IF(Z8+AB8=0,"",IF(AB8=0,0,Z8/AB8))</f>
        <v>0.93113772455089816</v>
      </c>
      <c r="AA6" s="65"/>
      <c r="AB6" s="66"/>
      <c r="AC6" s="67">
        <f t="shared" ref="AC6" ca="1" si="0">SUM(B6:Y6)</f>
        <v>8</v>
      </c>
      <c r="AD6" s="70">
        <f ca="1">IF(AC6="","",RANK(AC6,$AC$3:$AC$26))</f>
        <v>5</v>
      </c>
    </row>
    <row r="7" spans="1:30" ht="21" x14ac:dyDescent="0.25">
      <c r="A7" s="53"/>
      <c r="B7" s="28">
        <f ca="1">INDIRECT("Rozpis!K16")</f>
        <v>2</v>
      </c>
      <c r="C7" s="29" t="s">
        <v>0</v>
      </c>
      <c r="D7" s="29">
        <f ca="1">INDIRECT("Rozpis!H16")</f>
        <v>0</v>
      </c>
      <c r="E7" s="61"/>
      <c r="F7" s="62"/>
      <c r="G7" s="63"/>
      <c r="H7" s="28">
        <f ca="1">INDIRECT("Rozpis!H32")</f>
        <v>0</v>
      </c>
      <c r="I7" s="29" t="s">
        <v>0</v>
      </c>
      <c r="J7" s="30">
        <f ca="1">INDIRECT("Rozpis!K32")</f>
        <v>2</v>
      </c>
      <c r="K7" s="28">
        <f ca="1">INDIRECT("Rozpis!K44")</f>
        <v>2</v>
      </c>
      <c r="L7" s="29" t="s">
        <v>0</v>
      </c>
      <c r="M7" s="29">
        <f ca="1">INDIRECT("Rozpis!H44")</f>
        <v>1</v>
      </c>
      <c r="N7" s="28">
        <f ca="1">INDIRECT("Rozpis!H46")</f>
        <v>0</v>
      </c>
      <c r="O7" s="29" t="s">
        <v>0</v>
      </c>
      <c r="P7" s="29">
        <f ca="1">INDIRECT("Rozpis!K46")</f>
        <v>2</v>
      </c>
      <c r="Q7" s="28">
        <f ca="1">INDIRECT("Rozpis!K58")</f>
        <v>0</v>
      </c>
      <c r="R7" s="29" t="s">
        <v>0</v>
      </c>
      <c r="S7" s="29">
        <f ca="1">INDIRECT("Rozpis!H58")</f>
        <v>2</v>
      </c>
      <c r="T7" s="28">
        <f ca="1">INDIRECT("Rozpis!H8")</f>
        <v>0</v>
      </c>
      <c r="U7" s="29" t="s">
        <v>0</v>
      </c>
      <c r="V7" s="29">
        <f ca="1">INDIRECT("Rozpis!K8")</f>
        <v>2</v>
      </c>
      <c r="W7" s="28">
        <f ca="1">INDIRECT("Rozpis!H22")</f>
        <v>2</v>
      </c>
      <c r="X7" s="29" t="s">
        <v>0</v>
      </c>
      <c r="Y7" s="30">
        <f ca="1">INDIRECT("Rozpis!K22")</f>
        <v>0</v>
      </c>
      <c r="Z7" s="18">
        <f ca="1">SUM(B7,E7,H7,K7,N7,Q7,T7,W7)</f>
        <v>6</v>
      </c>
      <c r="AA7" s="16" t="s">
        <v>0</v>
      </c>
      <c r="AB7" s="19">
        <f ca="1">SUM(D7,G7,J7,M7,P7,S7,V7,Y7)</f>
        <v>9</v>
      </c>
      <c r="AC7" s="68"/>
      <c r="AD7" s="71"/>
    </row>
    <row r="8" spans="1:30" ht="21.75" thickBot="1" x14ac:dyDescent="0.3">
      <c r="A8" s="54"/>
      <c r="B8" s="28">
        <f ca="1">INDIRECT("Rozpis!K17")</f>
        <v>50</v>
      </c>
      <c r="C8" s="29" t="s">
        <v>0</v>
      </c>
      <c r="D8" s="29">
        <f ca="1">INDIRECT("Rozpis!H17")</f>
        <v>42</v>
      </c>
      <c r="E8" s="61"/>
      <c r="F8" s="62"/>
      <c r="G8" s="63"/>
      <c r="H8" s="20">
        <f ca="1">INDIRECT("Rozpis!H33")</f>
        <v>28</v>
      </c>
      <c r="I8" s="17" t="s">
        <v>0</v>
      </c>
      <c r="J8" s="21">
        <f ca="1">INDIRECT("Rozpis!K33")</f>
        <v>50</v>
      </c>
      <c r="K8" s="28">
        <f ca="1">INDIRECT("Rozpis!K45")</f>
        <v>64</v>
      </c>
      <c r="L8" s="17" t="s">
        <v>0</v>
      </c>
      <c r="M8" s="29">
        <f ca="1">INDIRECT("Rozpis!H45")</f>
        <v>47</v>
      </c>
      <c r="N8" s="28">
        <f ca="1">INDIRECT("Rozpis!H47")</f>
        <v>38</v>
      </c>
      <c r="O8" s="17" t="s">
        <v>0</v>
      </c>
      <c r="P8" s="29">
        <f ca="1">INDIRECT("Rozpis!K47")</f>
        <v>50</v>
      </c>
      <c r="Q8" s="28">
        <f ca="1">INDIRECT("Rozpis!K59")</f>
        <v>34</v>
      </c>
      <c r="R8" s="17" t="s">
        <v>0</v>
      </c>
      <c r="S8" s="29">
        <f ca="1">INDIRECT("Rozpis!H59")</f>
        <v>50</v>
      </c>
      <c r="T8" s="28">
        <f ca="1">INDIRECT("Rozpis!H9")</f>
        <v>46</v>
      </c>
      <c r="U8" s="17" t="s">
        <v>0</v>
      </c>
      <c r="V8" s="29">
        <f ca="1">INDIRECT("Rozpis!K9")</f>
        <v>53</v>
      </c>
      <c r="W8" s="28">
        <f ca="1">INDIRECT("Rozpis!H23")</f>
        <v>51</v>
      </c>
      <c r="X8" s="17" t="s">
        <v>0</v>
      </c>
      <c r="Y8" s="30">
        <f ca="1">INDIRECT("Rozpis!K23")</f>
        <v>42</v>
      </c>
      <c r="Z8" s="18">
        <f ca="1">SUM(B8,E8,H8,K8,N8,Q8,T8,W8)</f>
        <v>311</v>
      </c>
      <c r="AA8" s="16" t="s">
        <v>0</v>
      </c>
      <c r="AB8" s="19">
        <f ca="1">SUM(D8,G8,J8,M8,P8,S8,V8,Y8)</f>
        <v>334</v>
      </c>
      <c r="AC8" s="69"/>
      <c r="AD8" s="72"/>
    </row>
    <row r="9" spans="1:30" ht="21" x14ac:dyDescent="0.25">
      <c r="A9" s="52" t="s">
        <v>7</v>
      </c>
      <c r="B9" s="55">
        <f ca="1">IF(B10-D10=0,"",IF(B10-D10=2,3,IF(B10-D10=1,2,(IF(D10-B10=1,1,0)))))</f>
        <v>2</v>
      </c>
      <c r="C9" s="56"/>
      <c r="D9" s="57"/>
      <c r="E9" s="55">
        <f ca="1">IF(E10-G10=0,"",IF(E10-G10=2,3,IF(E10-G10=1,2,(IF(G10-E10=1,1,0)))))</f>
        <v>3</v>
      </c>
      <c r="F9" s="56"/>
      <c r="G9" s="57"/>
      <c r="H9" s="62"/>
      <c r="I9" s="62"/>
      <c r="J9" s="76"/>
      <c r="K9" s="55">
        <f ca="1">IF(K10-M10=0,"",IF(K10-M10=2,3,IF(K10-M10=1,2,(IF(M10-K10=1,1,0)))))</f>
        <v>3</v>
      </c>
      <c r="L9" s="56"/>
      <c r="M9" s="57"/>
      <c r="N9" s="55">
        <f ca="1">IF(N10-P10=0,"",IF(N10-P10=2,3,IF(N10-P10=1,2,(IF(P10-N10=1,1,0)))))</f>
        <v>3</v>
      </c>
      <c r="O9" s="56"/>
      <c r="P9" s="57"/>
      <c r="Q9" s="55">
        <f ca="1">IF(Q10-S10=0,"",IF(Q10-S10=2,3,IF(Q10-S10=1,2,(IF(S10-Q10=1,1,0)))))</f>
        <v>2</v>
      </c>
      <c r="R9" s="56"/>
      <c r="S9" s="57"/>
      <c r="T9" s="55">
        <f ca="1">IF(T10-V10=0,"",IF(T10-V10=2,3,IF(T10-V10=1,2,(IF(V10-T10=1,1,0)))))</f>
        <v>2</v>
      </c>
      <c r="U9" s="56"/>
      <c r="V9" s="57"/>
      <c r="W9" s="55">
        <f ca="1">IF(W10-Y10=0,"",IF(W10-Y10=2,3,IF(W10-Y10=1,2,(IF(Y10-W10=1,1,0)))))</f>
        <v>3</v>
      </c>
      <c r="X9" s="56"/>
      <c r="Y9" s="57"/>
      <c r="Z9" s="64">
        <f ca="1">IF(Z11+AB11=0,"",IF(AB11=0,0,Z11/AB11))</f>
        <v>1.4941634241245136</v>
      </c>
      <c r="AA9" s="65"/>
      <c r="AB9" s="66"/>
      <c r="AC9" s="67">
        <f t="shared" ref="AC9" ca="1" si="1">SUM(B9:Y9)</f>
        <v>18</v>
      </c>
      <c r="AD9" s="70">
        <f ca="1">IF(AC9="","",RANK(AC9,$AC$3:$AC$26))</f>
        <v>1</v>
      </c>
    </row>
    <row r="10" spans="1:30" ht="21" x14ac:dyDescent="0.25">
      <c r="A10" s="53"/>
      <c r="B10" s="28">
        <f ca="1">INDIRECT("Rozpis!H24")</f>
        <v>2</v>
      </c>
      <c r="C10" s="29" t="s">
        <v>0</v>
      </c>
      <c r="D10" s="30">
        <f ca="1">INDIRECT("Rozpis!K24")</f>
        <v>1</v>
      </c>
      <c r="E10" s="28">
        <f ca="1">INDIRECT("Rozpis!K32")</f>
        <v>2</v>
      </c>
      <c r="F10" s="29" t="s">
        <v>0</v>
      </c>
      <c r="G10" s="30">
        <f ca="1">INDIRECT("Rozpis!H32")</f>
        <v>0</v>
      </c>
      <c r="H10" s="62"/>
      <c r="I10" s="62"/>
      <c r="J10" s="76"/>
      <c r="K10" s="28">
        <f ca="1">INDIRECT("Rozpis!H48")</f>
        <v>2</v>
      </c>
      <c r="L10" s="29" t="s">
        <v>0</v>
      </c>
      <c r="M10" s="30">
        <f ca="1">INDIRECT("Rozpis!K48")</f>
        <v>0</v>
      </c>
      <c r="N10" s="28">
        <f ca="1">INDIRECT("Rozpis!K56")</f>
        <v>2</v>
      </c>
      <c r="O10" s="29" t="s">
        <v>0</v>
      </c>
      <c r="P10" s="29">
        <f ca="1">INDIRECT("Rozpis!H56")</f>
        <v>0</v>
      </c>
      <c r="Q10" s="28">
        <f ca="1">INDIRECT("Rozpis!H10")</f>
        <v>2</v>
      </c>
      <c r="R10" s="29" t="s">
        <v>0</v>
      </c>
      <c r="S10" s="29">
        <f ca="1">INDIRECT("Rozpis!K10")</f>
        <v>1</v>
      </c>
      <c r="T10" s="28">
        <f ca="1">INDIRECT("Rozpis!K14")</f>
        <v>2</v>
      </c>
      <c r="U10" s="29" t="s">
        <v>0</v>
      </c>
      <c r="V10" s="29">
        <f ca="1">INDIRECT("Rozpis!H14")</f>
        <v>1</v>
      </c>
      <c r="W10" s="28">
        <f ca="1">INDIRECT("Rozpis!H42")</f>
        <v>2</v>
      </c>
      <c r="X10" s="29" t="s">
        <v>0</v>
      </c>
      <c r="Y10" s="30">
        <f ca="1">INDIRECT("Rozpis!K42")</f>
        <v>0</v>
      </c>
      <c r="Z10" s="18">
        <f ca="1">SUM(B10,E10,H10,K10,N10,Q10,T10,W10)</f>
        <v>14</v>
      </c>
      <c r="AA10" s="16" t="s">
        <v>0</v>
      </c>
      <c r="AB10" s="19">
        <f ca="1">SUM(D10,G10,J10,M10,P10,S10,V10,Y10)</f>
        <v>3</v>
      </c>
      <c r="AC10" s="68"/>
      <c r="AD10" s="71"/>
    </row>
    <row r="11" spans="1:30" ht="21.75" thickBot="1" x14ac:dyDescent="0.3">
      <c r="A11" s="54"/>
      <c r="B11" s="20">
        <f ca="1">INDIRECT("Rozpis!H25")</f>
        <v>62</v>
      </c>
      <c r="C11" s="17" t="s">
        <v>0</v>
      </c>
      <c r="D11" s="21">
        <f ca="1">INDIRECT("Rozpis!K25")</f>
        <v>39</v>
      </c>
      <c r="E11" s="20">
        <f ca="1">INDIRECT("Rozpis!K33")</f>
        <v>50</v>
      </c>
      <c r="F11" s="17" t="s">
        <v>0</v>
      </c>
      <c r="G11" s="21">
        <f ca="1">INDIRECT("Rozpis!H33")</f>
        <v>28</v>
      </c>
      <c r="H11" s="77"/>
      <c r="I11" s="77"/>
      <c r="J11" s="78"/>
      <c r="K11" s="20">
        <f ca="1">INDIRECT("Rozpis!H49")</f>
        <v>50</v>
      </c>
      <c r="L11" s="17" t="s">
        <v>0</v>
      </c>
      <c r="M11" s="21">
        <f ca="1">INDIRECT("Rozpis!K49")</f>
        <v>30</v>
      </c>
      <c r="N11" s="28">
        <f ca="1">INDIRECT("Rozpis!K57")</f>
        <v>50</v>
      </c>
      <c r="O11" s="17" t="s">
        <v>0</v>
      </c>
      <c r="P11" s="29">
        <f ca="1">INDIRECT("Rozpis!H57")</f>
        <v>31</v>
      </c>
      <c r="Q11" s="28">
        <f ca="1">INDIRECT("Rozpis!H11")</f>
        <v>62</v>
      </c>
      <c r="R11" s="17" t="s">
        <v>0</v>
      </c>
      <c r="S11" s="29">
        <f ca="1">INDIRECT("Rozpis!K11")</f>
        <v>54</v>
      </c>
      <c r="T11" s="28">
        <f ca="1">INDIRECT("Rozpis!K15")</f>
        <v>60</v>
      </c>
      <c r="U11" s="17" t="s">
        <v>0</v>
      </c>
      <c r="V11" s="29">
        <f ca="1">INDIRECT("Rozpis!H15")</f>
        <v>57</v>
      </c>
      <c r="W11" s="28">
        <f ca="1">INDIRECT("Rozpis!H43")</f>
        <v>50</v>
      </c>
      <c r="X11" s="17" t="s">
        <v>0</v>
      </c>
      <c r="Y11" s="30">
        <f ca="1">INDIRECT("Rozpis!K43")</f>
        <v>18</v>
      </c>
      <c r="Z11" s="18">
        <f ca="1">SUM(B11,E11,H11,K11,N11,Q11,T11,W11)</f>
        <v>384</v>
      </c>
      <c r="AA11" s="16" t="s">
        <v>0</v>
      </c>
      <c r="AB11" s="19">
        <f ca="1">SUM(D11,G11,J11,M11,P11,S11,V11,Y11)</f>
        <v>257</v>
      </c>
      <c r="AC11" s="69"/>
      <c r="AD11" s="72"/>
    </row>
    <row r="12" spans="1:30" ht="21" customHeight="1" x14ac:dyDescent="0.25">
      <c r="A12" s="52" t="s">
        <v>8</v>
      </c>
      <c r="B12" s="55">
        <f ca="1">IF(B13-D13=0,"",IF(B13-D13=2,3,IF(B13-D13=1,2,(IF(D13-B13=1,1,0)))))</f>
        <v>0</v>
      </c>
      <c r="C12" s="56"/>
      <c r="D12" s="57"/>
      <c r="E12" s="55">
        <f ca="1">IF(E13-G13=0,"",IF(E13-G13=2,3,IF(E13-G13=1,2,(IF(G13-E13=1,1,0)))))</f>
        <v>1</v>
      </c>
      <c r="F12" s="56"/>
      <c r="G12" s="57"/>
      <c r="H12" s="55">
        <f ca="1">IF(H13-J13=0,"",IF(H13-J13=2,3,IF(H13-J13=1,2,(IF(J13-H13=1,1,0)))))</f>
        <v>0</v>
      </c>
      <c r="I12" s="56"/>
      <c r="J12" s="57"/>
      <c r="K12" s="62"/>
      <c r="L12" s="62"/>
      <c r="M12" s="76"/>
      <c r="N12" s="55">
        <f ca="1">IF(N13-P13=0,"",IF(N13-P13=2,3,IF(N13-P13=1,2,(IF(P13-N13=1,1,0)))))</f>
        <v>3</v>
      </c>
      <c r="O12" s="56"/>
      <c r="P12" s="57"/>
      <c r="Q12" s="55">
        <f ca="1">IF(Q13-S13=0,"",IF(Q13-S13=2,3,IF(Q13-S13=1,2,(IF(S13-Q13=1,1,0)))))</f>
        <v>0</v>
      </c>
      <c r="R12" s="56"/>
      <c r="S12" s="57"/>
      <c r="T12" s="55">
        <f ca="1">IF(T13-V13=0,"",IF(T13-V13=2,3,IF(T13-V13=1,2,(IF(V13-T13=1,1,0)))))</f>
        <v>0</v>
      </c>
      <c r="U12" s="56"/>
      <c r="V12" s="57"/>
      <c r="W12" s="55">
        <f ca="1">IF(W13-Y13=0,"",IF(W13-Y13=2,3,IF(W13-Y13=1,2,(IF(Y13-W13=1,1,0)))))</f>
        <v>3</v>
      </c>
      <c r="X12" s="56"/>
      <c r="Y12" s="57"/>
      <c r="Z12" s="64">
        <f ca="1">IF(Z14+AB14=0,"",IF(AB14=0,0,Z14/AB14))</f>
        <v>0.79525222551928787</v>
      </c>
      <c r="AA12" s="65"/>
      <c r="AB12" s="66"/>
      <c r="AC12" s="67">
        <f t="shared" ref="AC12" ca="1" si="2">SUM(B12:Y12)</f>
        <v>7</v>
      </c>
      <c r="AD12" s="70">
        <f ca="1">IF(AC12="","",RANK(AC12,$AC$3:$AC$26))</f>
        <v>6</v>
      </c>
    </row>
    <row r="13" spans="1:30" ht="21" customHeight="1" x14ac:dyDescent="0.25">
      <c r="A13" s="53"/>
      <c r="B13" s="28">
        <f ca="1">INDIRECT("Rozpis!K30")</f>
        <v>0</v>
      </c>
      <c r="C13" s="29" t="s">
        <v>0</v>
      </c>
      <c r="D13" s="30">
        <f ca="1">INDIRECT("Rozpis!H30")</f>
        <v>2</v>
      </c>
      <c r="E13" s="28">
        <f ca="1">INDIRECT("Rozpis!H44")</f>
        <v>1</v>
      </c>
      <c r="F13" s="29" t="s">
        <v>0</v>
      </c>
      <c r="G13" s="30">
        <f ca="1">INDIRECT("Rozpis!K44")</f>
        <v>2</v>
      </c>
      <c r="H13" s="28">
        <f ca="1">INDIRECT("Rozpis!K48")</f>
        <v>0</v>
      </c>
      <c r="I13" s="29" t="s">
        <v>0</v>
      </c>
      <c r="J13" s="30">
        <f ca="1">INDIRECT("Rozpis!H48")</f>
        <v>2</v>
      </c>
      <c r="K13" s="62"/>
      <c r="L13" s="62"/>
      <c r="M13" s="76"/>
      <c r="N13" s="28">
        <f ca="1">INDIRECT("Rozpis!H12")</f>
        <v>2</v>
      </c>
      <c r="O13" s="29" t="s">
        <v>0</v>
      </c>
      <c r="P13" s="30">
        <f ca="1">INDIRECT("Rozpis!K12")</f>
        <v>0</v>
      </c>
      <c r="Q13" s="28">
        <f ca="1">INDIRECT("Rozpis!K20")</f>
        <v>0</v>
      </c>
      <c r="R13" s="29" t="s">
        <v>0</v>
      </c>
      <c r="S13" s="29">
        <f ca="1">INDIRECT("Rozpis!H20")</f>
        <v>2</v>
      </c>
      <c r="T13" s="28">
        <f ca="1">INDIRECT("Rozpis!H26")</f>
        <v>0</v>
      </c>
      <c r="U13" s="29" t="s">
        <v>0</v>
      </c>
      <c r="V13" s="29">
        <f ca="1">INDIRECT("Rozpis!K26")</f>
        <v>2</v>
      </c>
      <c r="W13" s="28">
        <f ca="1">INDIRECT("Rozpis!H54")</f>
        <v>2</v>
      </c>
      <c r="X13" s="29" t="s">
        <v>0</v>
      </c>
      <c r="Y13" s="30">
        <f ca="1">INDIRECT("Rozpis!K54")</f>
        <v>0</v>
      </c>
      <c r="Z13" s="18">
        <f ca="1">SUM(B13,E13,H13,K13,N13,Q13,T13,W13)</f>
        <v>5</v>
      </c>
      <c r="AA13" s="16" t="s">
        <v>0</v>
      </c>
      <c r="AB13" s="19">
        <f ca="1">SUM(D13,G13,J13,M13,P13,S13,V13,Y13)</f>
        <v>10</v>
      </c>
      <c r="AC13" s="68"/>
      <c r="AD13" s="71"/>
    </row>
    <row r="14" spans="1:30" ht="21.75" thickBot="1" x14ac:dyDescent="0.3">
      <c r="A14" s="54"/>
      <c r="B14" s="20">
        <f ca="1">INDIRECT("Rozpis!K31")</f>
        <v>47</v>
      </c>
      <c r="C14" s="17" t="s">
        <v>0</v>
      </c>
      <c r="D14" s="21">
        <f ca="1">INDIRECT("Rozpis!H31")</f>
        <v>52</v>
      </c>
      <c r="E14" s="20">
        <f ca="1">INDIRECT("Rozpis!H45")</f>
        <v>47</v>
      </c>
      <c r="F14" s="17" t="s">
        <v>0</v>
      </c>
      <c r="G14" s="21">
        <f ca="1">INDIRECT("Rozpis!K45")</f>
        <v>64</v>
      </c>
      <c r="H14" s="20">
        <f ca="1">INDIRECT("Rozpis!K49")</f>
        <v>30</v>
      </c>
      <c r="I14" s="17" t="s">
        <v>0</v>
      </c>
      <c r="J14" s="21">
        <f ca="1">INDIRECT("Rozpis!H49")</f>
        <v>50</v>
      </c>
      <c r="K14" s="77"/>
      <c r="L14" s="77"/>
      <c r="M14" s="78"/>
      <c r="N14" s="20">
        <f ca="1">INDIRECT("Rozpis!H13")</f>
        <v>50</v>
      </c>
      <c r="O14" s="17" t="s">
        <v>0</v>
      </c>
      <c r="P14" s="21">
        <f ca="1">INDIRECT("Rozpis!K13")</f>
        <v>34</v>
      </c>
      <c r="Q14" s="28">
        <f ca="1">INDIRECT("Rozpis!K21")</f>
        <v>27</v>
      </c>
      <c r="R14" s="17" t="s">
        <v>0</v>
      </c>
      <c r="S14" s="29">
        <f ca="1">INDIRECT("Rozpis!H21")</f>
        <v>50</v>
      </c>
      <c r="T14" s="28">
        <f ca="1">INDIRECT("Rozpis!H27")</f>
        <v>17</v>
      </c>
      <c r="U14" s="17" t="s">
        <v>0</v>
      </c>
      <c r="V14" s="29">
        <f ca="1">INDIRECT("Rozpis!K27")</f>
        <v>50</v>
      </c>
      <c r="W14" s="28">
        <f ca="1">INDIRECT("Rozpis!H55")</f>
        <v>50</v>
      </c>
      <c r="X14" s="17" t="s">
        <v>0</v>
      </c>
      <c r="Y14" s="30">
        <f ca="1">INDIRECT("Rozpis!K55")</f>
        <v>37</v>
      </c>
      <c r="Z14" s="18">
        <f ca="1">SUM(B14,E14,H14,K14,N14,Q14,T14,W14)</f>
        <v>268</v>
      </c>
      <c r="AA14" s="16" t="s">
        <v>0</v>
      </c>
      <c r="AB14" s="19">
        <f ca="1">SUM(D14,G14,J14,M14,P14,S14,V14,Y14)</f>
        <v>337</v>
      </c>
      <c r="AC14" s="69"/>
      <c r="AD14" s="72"/>
    </row>
    <row r="15" spans="1:30" ht="21" x14ac:dyDescent="0.25">
      <c r="A15" s="73" t="s">
        <v>9</v>
      </c>
      <c r="B15" s="55">
        <f ca="1">IF(B16-D16=0,"",IF(B16-D16=2,3,IF(B16-D16=1,2,(IF(D16-B16=1,1,0)))))</f>
        <v>0</v>
      </c>
      <c r="C15" s="56"/>
      <c r="D15" s="57"/>
      <c r="E15" s="55">
        <f ca="1">IF(E16-G16=0,"",IF(E16-G16=2,3,IF(E16-G16=1,2,(IF(G16-E16=1,1,0)))))</f>
        <v>3</v>
      </c>
      <c r="F15" s="56"/>
      <c r="G15" s="57"/>
      <c r="H15" s="55">
        <f ca="1">IF(H16-J16=0,"",IF(H16-J16=2,3,IF(H16-J16=1,2,(IF(J16-H16=1,1,0)))))</f>
        <v>0</v>
      </c>
      <c r="I15" s="56"/>
      <c r="J15" s="57"/>
      <c r="K15" s="55">
        <f ca="1">IF(K16-M16=0,"",IF(K16-M16=2,3,IF(K16-M16=1,2,(IF(M16-K16=1,1,0)))))</f>
        <v>0</v>
      </c>
      <c r="L15" s="56"/>
      <c r="M15" s="57"/>
      <c r="N15" s="62"/>
      <c r="O15" s="62"/>
      <c r="P15" s="76"/>
      <c r="Q15" s="55">
        <f ca="1">IF(Q16-S16=0,"",IF(Q16-S16=2,3,IF(Q16-S16=1,2,(IF(S16-Q16=1,1,0)))))</f>
        <v>0</v>
      </c>
      <c r="R15" s="56"/>
      <c r="S15" s="57"/>
      <c r="T15" s="55">
        <f ca="1">IF(T16-V16=0,"",IF(T16-V16=2,3,IF(T16-V16=1,2,(IF(V16-T16=1,1,0)))))</f>
        <v>0</v>
      </c>
      <c r="U15" s="56"/>
      <c r="V15" s="57"/>
      <c r="W15" s="55">
        <f ca="1">IF(W16-Y16=0,"",IF(W16-Y16=2,3,IF(W16-Y16=1,2,(IF(Y16-W16=1,1,0)))))</f>
        <v>0</v>
      </c>
      <c r="X15" s="56"/>
      <c r="Y15" s="57"/>
      <c r="Z15" s="64">
        <f ca="1">IF(Z17+AB17=0,"",IF(AB17=0,0,Z17/AB17))</f>
        <v>0.80177514792899407</v>
      </c>
      <c r="AA15" s="65"/>
      <c r="AB15" s="66"/>
      <c r="AC15" s="67">
        <f t="shared" ref="AC15" ca="1" si="3">SUM(B15:Y15)</f>
        <v>3</v>
      </c>
      <c r="AD15" s="70">
        <f ca="1">IF(AC15="","",RANK(AC15,$AC$3:$AC$26))</f>
        <v>8</v>
      </c>
    </row>
    <row r="16" spans="1:30" ht="21" x14ac:dyDescent="0.25">
      <c r="A16" s="74"/>
      <c r="B16" s="28">
        <f ca="1">INDIRECT("Rozpis!H38")</f>
        <v>0</v>
      </c>
      <c r="C16" s="29" t="s">
        <v>0</v>
      </c>
      <c r="D16" s="30">
        <f ca="1">INDIRECT("Rozpis!K38")</f>
        <v>2</v>
      </c>
      <c r="E16" s="28">
        <f ca="1">INDIRECT("Rozpis!K46")</f>
        <v>2</v>
      </c>
      <c r="F16" s="29" t="s">
        <v>0</v>
      </c>
      <c r="G16" s="30">
        <f ca="1">INDIRECT("Rozpis!H46")</f>
        <v>0</v>
      </c>
      <c r="H16" s="28">
        <f ca="1">INDIRECT("Rozpis!H56")</f>
        <v>0</v>
      </c>
      <c r="I16" s="29" t="s">
        <v>0</v>
      </c>
      <c r="J16" s="30">
        <f ca="1">INDIRECT("Rozpis!K56")</f>
        <v>2</v>
      </c>
      <c r="K16" s="28">
        <f ca="1">INDIRECT("Rozpis!K12")</f>
        <v>0</v>
      </c>
      <c r="L16" s="29" t="s">
        <v>0</v>
      </c>
      <c r="M16" s="30">
        <f ca="1">INDIRECT("Rozpis!H12")</f>
        <v>2</v>
      </c>
      <c r="N16" s="62"/>
      <c r="O16" s="62"/>
      <c r="P16" s="76"/>
      <c r="Q16" s="28">
        <f ca="1">INDIRECT("Rozpis!H28")</f>
        <v>0</v>
      </c>
      <c r="R16" s="29" t="s">
        <v>0</v>
      </c>
      <c r="S16" s="30">
        <f ca="1">INDIRECT("Rozpis!K28")</f>
        <v>2</v>
      </c>
      <c r="T16" s="28">
        <f ca="1">INDIRECT("Rozpis!K36")</f>
        <v>0</v>
      </c>
      <c r="U16" s="29" t="s">
        <v>0</v>
      </c>
      <c r="V16" s="29">
        <f ca="1">INDIRECT("Rozpis!H36")</f>
        <v>2</v>
      </c>
      <c r="W16" s="28">
        <f ca="1">INDIRECT("Rozpis!K18")</f>
        <v>0</v>
      </c>
      <c r="X16" s="29" t="s">
        <v>0</v>
      </c>
      <c r="Y16" s="30">
        <f ca="1">INDIRECT("Rozpis!H18")</f>
        <v>2</v>
      </c>
      <c r="Z16" s="18">
        <f ca="1">SUM(B16,E16,H16,K16,N16,Q16,T16,W16)</f>
        <v>2</v>
      </c>
      <c r="AA16" s="16" t="s">
        <v>0</v>
      </c>
      <c r="AB16" s="19">
        <f ca="1">SUM(D16,G16,J16,M16,P16,S16,V16,Y16)</f>
        <v>12</v>
      </c>
      <c r="AC16" s="68"/>
      <c r="AD16" s="71"/>
    </row>
    <row r="17" spans="1:30" ht="21.75" thickBot="1" x14ac:dyDescent="0.3">
      <c r="A17" s="75"/>
      <c r="B17" s="20">
        <f ca="1">INDIRECT("Rozpis!H39")</f>
        <v>45</v>
      </c>
      <c r="C17" s="17" t="s">
        <v>0</v>
      </c>
      <c r="D17" s="21">
        <f ca="1">INDIRECT("Rozpis!K39")</f>
        <v>50</v>
      </c>
      <c r="E17" s="20">
        <f ca="1">INDIRECT("Rozpis!K47")</f>
        <v>50</v>
      </c>
      <c r="F17" s="17" t="s">
        <v>0</v>
      </c>
      <c r="G17" s="21">
        <f ca="1">INDIRECT("Rozpis!H47")</f>
        <v>38</v>
      </c>
      <c r="H17" s="20">
        <f ca="1">INDIRECT("Rozpis!H57")</f>
        <v>31</v>
      </c>
      <c r="I17" s="17" t="s">
        <v>0</v>
      </c>
      <c r="J17" s="21">
        <f ca="1">INDIRECT("Rozpis!K57")</f>
        <v>50</v>
      </c>
      <c r="K17" s="20">
        <f ca="1">INDIRECT("Rozpis!K13")</f>
        <v>34</v>
      </c>
      <c r="L17" s="17" t="s">
        <v>0</v>
      </c>
      <c r="M17" s="21">
        <f ca="1">INDIRECT("Rozpis!H13")</f>
        <v>50</v>
      </c>
      <c r="N17" s="77"/>
      <c r="O17" s="77"/>
      <c r="P17" s="78"/>
      <c r="Q17" s="20">
        <f ca="1">INDIRECT("Rozpis!H29")</f>
        <v>31</v>
      </c>
      <c r="R17" s="17" t="s">
        <v>0</v>
      </c>
      <c r="S17" s="21">
        <f ca="1">INDIRECT("Rozpis!K29")</f>
        <v>50</v>
      </c>
      <c r="T17" s="28">
        <f ca="1">INDIRECT("Rozpis!K37")</f>
        <v>41</v>
      </c>
      <c r="U17" s="17" t="s">
        <v>0</v>
      </c>
      <c r="V17" s="29">
        <f ca="1">INDIRECT("Rozpis!H37")</f>
        <v>50</v>
      </c>
      <c r="W17" s="28">
        <f ca="1">INDIRECT("Rozpis!K19")</f>
        <v>39</v>
      </c>
      <c r="X17" s="17" t="s">
        <v>0</v>
      </c>
      <c r="Y17" s="30">
        <f ca="1">INDIRECT("Rozpis!H19")</f>
        <v>50</v>
      </c>
      <c r="Z17" s="18">
        <f ca="1">SUM(B17,E17,H17,K17,N17,Q17,T17,W17)</f>
        <v>271</v>
      </c>
      <c r="AA17" s="16" t="s">
        <v>0</v>
      </c>
      <c r="AB17" s="19">
        <f ca="1">SUM(D17,G17,J17,M17,P17,S17,V17,Y17)</f>
        <v>338</v>
      </c>
      <c r="AC17" s="69"/>
      <c r="AD17" s="72"/>
    </row>
    <row r="18" spans="1:30" ht="21" x14ac:dyDescent="0.25">
      <c r="A18" s="73" t="s">
        <v>10</v>
      </c>
      <c r="B18" s="55">
        <f ca="1">IF(B19-D19=0,"",IF(B19-D19=2,3,IF(B19-D19=1,2,(IF(D19-B19=1,1,0)))))</f>
        <v>3</v>
      </c>
      <c r="C18" s="56"/>
      <c r="D18" s="57"/>
      <c r="E18" s="55">
        <f ca="1">IF(E19-G19=0,"",IF(E19-G19=2,3,IF(E19-G19=1,2,(IF(G19-E19=1,1,0)))))</f>
        <v>3</v>
      </c>
      <c r="F18" s="56"/>
      <c r="G18" s="57"/>
      <c r="H18" s="55">
        <f ca="1">IF(H19-J19=0,"",IF(H19-J19=2,3,IF(H19-J19=1,2,(IF(J19-H19=1,1,0)))))</f>
        <v>1</v>
      </c>
      <c r="I18" s="56"/>
      <c r="J18" s="57"/>
      <c r="K18" s="55">
        <f ca="1">IF(K19-M19=0,"",IF(K19-M19=2,3,IF(K19-M19=1,2,(IF(M19-K19=1,1,0)))))</f>
        <v>3</v>
      </c>
      <c r="L18" s="56"/>
      <c r="M18" s="57"/>
      <c r="N18" s="55">
        <f ca="1">IF(N19-P19=0,"",IF(N19-P19=2,3,IF(N19-P19=1,2,(IF(P19-N19=1,1,0)))))</f>
        <v>3</v>
      </c>
      <c r="O18" s="56"/>
      <c r="P18" s="57"/>
      <c r="Q18" s="62"/>
      <c r="R18" s="62"/>
      <c r="S18" s="76"/>
      <c r="T18" s="55">
        <f ca="1">IF(T19-V19=0,"",IF(T19-V19=2,3,IF(T19-V19=1,2,(IF(V19-T19=1,1,0)))))</f>
        <v>1</v>
      </c>
      <c r="U18" s="56"/>
      <c r="V18" s="57"/>
      <c r="W18" s="55">
        <f ca="1">IF(W19-Y19=0,"",IF(W19-Y19=2,3,IF(W19-Y19=1,2,(IF(Y19-W19=1,1,0)))))</f>
        <v>3</v>
      </c>
      <c r="X18" s="56"/>
      <c r="Y18" s="57"/>
      <c r="Z18" s="64">
        <f ca="1">IF(Z20+AB20=0,"",IF(AB20=0,0,Z20/AB20))</f>
        <v>1.3706563706563706</v>
      </c>
      <c r="AA18" s="65"/>
      <c r="AB18" s="66"/>
      <c r="AC18" s="67">
        <f t="shared" ref="AC18" ca="1" si="4">SUM(B18:Y18)</f>
        <v>17</v>
      </c>
      <c r="AD18" s="70">
        <f ca="1">IF(AC18="","",RANK(AC18,$AC$3:$AC$26))</f>
        <v>3</v>
      </c>
    </row>
    <row r="19" spans="1:30" ht="21" x14ac:dyDescent="0.25">
      <c r="A19" s="74"/>
      <c r="B19" s="28">
        <f ca="1">INDIRECT("Rozpis!K52")</f>
        <v>2</v>
      </c>
      <c r="C19" s="29" t="s">
        <v>0</v>
      </c>
      <c r="D19" s="30">
        <f ca="1">INDIRECT("Rozpis!H52")</f>
        <v>0</v>
      </c>
      <c r="E19" s="28">
        <f ca="1">INDIRECT("Rozpis!H58")</f>
        <v>2</v>
      </c>
      <c r="F19" s="29" t="s">
        <v>0</v>
      </c>
      <c r="G19" s="30">
        <f ca="1">INDIRECT("Rozpis!K58")</f>
        <v>0</v>
      </c>
      <c r="H19" s="28">
        <f ca="1">INDIRECT("Rozpis!K10")</f>
        <v>1</v>
      </c>
      <c r="I19" s="29" t="s">
        <v>0</v>
      </c>
      <c r="J19" s="30">
        <f ca="1">INDIRECT("Rozpis!H10")</f>
        <v>2</v>
      </c>
      <c r="K19" s="28">
        <f ca="1">INDIRECT("Rozpis!H20")</f>
        <v>2</v>
      </c>
      <c r="L19" s="29" t="s">
        <v>0</v>
      </c>
      <c r="M19" s="30">
        <f ca="1">INDIRECT("Rozpis!K20")</f>
        <v>0</v>
      </c>
      <c r="N19" s="28">
        <f ca="1">INDIRECT("Rozpis!K28")</f>
        <v>2</v>
      </c>
      <c r="O19" s="29" t="s">
        <v>0</v>
      </c>
      <c r="P19" s="30">
        <f ca="1">INDIRECT("Rozpis!H28")</f>
        <v>0</v>
      </c>
      <c r="Q19" s="62"/>
      <c r="R19" s="62"/>
      <c r="S19" s="76"/>
      <c r="T19" s="28">
        <f ca="1">INDIRECT("Rozpis!H40")</f>
        <v>1</v>
      </c>
      <c r="U19" s="29" t="s">
        <v>0</v>
      </c>
      <c r="V19" s="30">
        <f ca="1">INDIRECT("Rozpis!K40")</f>
        <v>2</v>
      </c>
      <c r="W19" s="28">
        <f ca="1">INDIRECT("Rozpis!K34")</f>
        <v>2</v>
      </c>
      <c r="X19" s="29" t="s">
        <v>0</v>
      </c>
      <c r="Y19" s="30">
        <f ca="1">INDIRECT("Rozpis!H34")</f>
        <v>0</v>
      </c>
      <c r="Z19" s="18">
        <f ca="1">SUM(B19,E19,H19,K19,N19,Q19,T19,W19)</f>
        <v>12</v>
      </c>
      <c r="AA19" s="16" t="s">
        <v>0</v>
      </c>
      <c r="AB19" s="19">
        <f ca="1">SUM(D19,G19,J19,M19,P19,S19,V19,Y19)</f>
        <v>4</v>
      </c>
      <c r="AC19" s="68"/>
      <c r="AD19" s="71"/>
    </row>
    <row r="20" spans="1:30" ht="21.75" thickBot="1" x14ac:dyDescent="0.3">
      <c r="A20" s="75"/>
      <c r="B20" s="20">
        <f ca="1">INDIRECT("Rozpis!K53")</f>
        <v>50</v>
      </c>
      <c r="C20" s="17" t="s">
        <v>0</v>
      </c>
      <c r="D20" s="21">
        <f ca="1">INDIRECT("Rozpis!H53")</f>
        <v>27</v>
      </c>
      <c r="E20" s="20">
        <f ca="1">INDIRECT("Rozpis!H59")</f>
        <v>50</v>
      </c>
      <c r="F20" s="17" t="s">
        <v>0</v>
      </c>
      <c r="G20" s="21">
        <f ca="1">INDIRECT("Rozpis!K59")</f>
        <v>34</v>
      </c>
      <c r="H20" s="20">
        <f ca="1">INDIRECT("Rozpis!K11")</f>
        <v>54</v>
      </c>
      <c r="I20" s="17" t="s">
        <v>0</v>
      </c>
      <c r="J20" s="21">
        <f ca="1">INDIRECT("Rozpis!H11")</f>
        <v>62</v>
      </c>
      <c r="K20" s="20">
        <f ca="1">INDIRECT("Rozpis!H21")</f>
        <v>50</v>
      </c>
      <c r="L20" s="17" t="s">
        <v>0</v>
      </c>
      <c r="M20" s="21">
        <f ca="1">INDIRECT("Rozpis!K21")</f>
        <v>27</v>
      </c>
      <c r="N20" s="20">
        <f ca="1">INDIRECT("Rozpis!K29")</f>
        <v>50</v>
      </c>
      <c r="O20" s="17" t="s">
        <v>0</v>
      </c>
      <c r="P20" s="21">
        <f ca="1">INDIRECT("Rozpis!H29")</f>
        <v>31</v>
      </c>
      <c r="Q20" s="77"/>
      <c r="R20" s="77"/>
      <c r="S20" s="78"/>
      <c r="T20" s="20">
        <f ca="1">INDIRECT("Rozpis!H41")</f>
        <v>51</v>
      </c>
      <c r="U20" s="17" t="s">
        <v>0</v>
      </c>
      <c r="V20" s="21">
        <f ca="1">INDIRECT("Rozpis!K41")</f>
        <v>60</v>
      </c>
      <c r="W20" s="28">
        <f ca="1">INDIRECT("Rozpis!K35")</f>
        <v>50</v>
      </c>
      <c r="X20" s="17" t="s">
        <v>0</v>
      </c>
      <c r="Y20" s="30">
        <f ca="1">INDIRECT("Rozpis!H35")</f>
        <v>18</v>
      </c>
      <c r="Z20" s="18">
        <f ca="1">SUM(B20,E20,H20,K20,N20,Q20,T20,W20)</f>
        <v>355</v>
      </c>
      <c r="AA20" s="16" t="s">
        <v>0</v>
      </c>
      <c r="AB20" s="19">
        <f ca="1">SUM(D20,G20,J20,M20,P20,S20,V20,Y20)</f>
        <v>259</v>
      </c>
      <c r="AC20" s="69"/>
      <c r="AD20" s="72"/>
    </row>
    <row r="21" spans="1:30" ht="21" x14ac:dyDescent="0.25">
      <c r="A21" s="73" t="s">
        <v>11</v>
      </c>
      <c r="B21" s="55">
        <f ca="1">IF(B22-D22=0,"",IF(B22-D22=2,3,IF(B22-D22=1,2,(IF(D22-B22=1,1,0)))))</f>
        <v>3</v>
      </c>
      <c r="C21" s="56"/>
      <c r="D21" s="57"/>
      <c r="E21" s="55">
        <f ca="1">IF(E22-G22=0,"",IF(E22-G22=2,3,IF(E22-G22=1,2,(IF(G22-E22=1,1,0)))))</f>
        <v>3</v>
      </c>
      <c r="F21" s="56"/>
      <c r="G21" s="57"/>
      <c r="H21" s="55">
        <f ca="1">IF(H22-J22=0,"",IF(H22-J22=2,3,IF(H22-J22=1,2,(IF(J22-H22=1,1,0)))))</f>
        <v>1</v>
      </c>
      <c r="I21" s="56"/>
      <c r="J21" s="57"/>
      <c r="K21" s="55">
        <f ca="1">IF(K22-M22=0,"",IF(K22-M22=2,3,IF(K22-M22=1,2,(IF(M22-K22=1,1,0)))))</f>
        <v>3</v>
      </c>
      <c r="L21" s="56"/>
      <c r="M21" s="57"/>
      <c r="N21" s="55">
        <f ca="1">IF(N22-P22=0,"",IF(N22-P22=2,3,IF(N22-P22=1,2,(IF(P22-N22=1,1,0)))))</f>
        <v>3</v>
      </c>
      <c r="O21" s="56"/>
      <c r="P21" s="57"/>
      <c r="Q21" s="55">
        <f ca="1">IF(Q22-S22=0,"",IF(Q22-S22=2,3,IF(Q22-S22=1,2,(IF(S22-Q22=1,1,0)))))</f>
        <v>2</v>
      </c>
      <c r="R21" s="56"/>
      <c r="S21" s="57"/>
      <c r="T21" s="81"/>
      <c r="U21" s="81"/>
      <c r="V21" s="82"/>
      <c r="W21" s="55">
        <f ca="1">IF(W22-Y22=0,"",IF(W22-Y22=2,3,IF(W22-Y22=1,2,(IF(Y22-W22=1,1,0)))))</f>
        <v>3</v>
      </c>
      <c r="X21" s="56"/>
      <c r="Y21" s="57"/>
      <c r="Z21" s="64">
        <f ca="1">IF(Z23+AB23=0,"",IF(AB23=0,0,Z23/AB23))</f>
        <v>1.2891986062717771</v>
      </c>
      <c r="AA21" s="65"/>
      <c r="AB21" s="66"/>
      <c r="AC21" s="67">
        <f t="shared" ref="AC21" ca="1" si="5">SUM(B21:Y21)</f>
        <v>18</v>
      </c>
      <c r="AD21" s="70">
        <f ca="1">IF(AC21="","",RANK(AC21,$AC$3:$AC$26))</f>
        <v>1</v>
      </c>
    </row>
    <row r="22" spans="1:30" ht="21" x14ac:dyDescent="0.25">
      <c r="A22" s="74"/>
      <c r="B22" s="28">
        <f ca="1">INDIRECT("Rozpis!H60")</f>
        <v>2</v>
      </c>
      <c r="C22" s="29" t="s">
        <v>0</v>
      </c>
      <c r="D22" s="30">
        <f ca="1">INDIRECT("Rozpis!K60")</f>
        <v>0</v>
      </c>
      <c r="E22" s="28">
        <f ca="1">INDIRECT("Rozpis!K8")</f>
        <v>2</v>
      </c>
      <c r="F22" s="29" t="s">
        <v>0</v>
      </c>
      <c r="G22" s="30">
        <f ca="1">INDIRECT("Rozpis!H8")</f>
        <v>0</v>
      </c>
      <c r="H22" s="28">
        <f ca="1">INDIRECT("Rozpis!H14")</f>
        <v>1</v>
      </c>
      <c r="I22" s="29" t="s">
        <v>0</v>
      </c>
      <c r="J22" s="30">
        <f ca="1">INDIRECT("Rozpis!K14")</f>
        <v>2</v>
      </c>
      <c r="K22" s="28">
        <f ca="1">INDIRECT("Rozpis!K26")</f>
        <v>2</v>
      </c>
      <c r="L22" s="29" t="s">
        <v>0</v>
      </c>
      <c r="M22" s="30">
        <f ca="1">INDIRECT("Rozpis!H26")</f>
        <v>0</v>
      </c>
      <c r="N22" s="28">
        <f ca="1">INDIRECT("Rozpis!H36")</f>
        <v>2</v>
      </c>
      <c r="O22" s="29" t="s">
        <v>0</v>
      </c>
      <c r="P22" s="30">
        <f ca="1">INDIRECT("Rozpis!K36")</f>
        <v>0</v>
      </c>
      <c r="Q22" s="28">
        <f ca="1">INDIRECT("Rozpis!K40")</f>
        <v>2</v>
      </c>
      <c r="R22" s="29" t="s">
        <v>0</v>
      </c>
      <c r="S22" s="30">
        <f ca="1">INDIRECT("Rozpis!H40")</f>
        <v>1</v>
      </c>
      <c r="T22" s="62"/>
      <c r="U22" s="62"/>
      <c r="V22" s="76"/>
      <c r="W22" s="28">
        <f ca="1">INDIRECT("Rozpis!K50")</f>
        <v>2</v>
      </c>
      <c r="X22" s="29" t="s">
        <v>0</v>
      </c>
      <c r="Y22" s="30">
        <f ca="1">INDIRECT("Rozpis!H50")</f>
        <v>0</v>
      </c>
      <c r="Z22" s="18">
        <f ca="1">SUM(B22,E22,H22,K22,N22,Q22,T22,W22)</f>
        <v>13</v>
      </c>
      <c r="AA22" s="16" t="s">
        <v>0</v>
      </c>
      <c r="AB22" s="19">
        <f ca="1">SUM(D22,G22,J22,M22,P22,S22,V22,Y22)</f>
        <v>3</v>
      </c>
      <c r="AC22" s="68"/>
      <c r="AD22" s="71"/>
    </row>
    <row r="23" spans="1:30" ht="21.75" thickBot="1" x14ac:dyDescent="0.3">
      <c r="A23" s="75"/>
      <c r="B23" s="20">
        <f ca="1">INDIRECT("Rozpis!H61")</f>
        <v>50</v>
      </c>
      <c r="C23" s="17" t="s">
        <v>0</v>
      </c>
      <c r="D23" s="21">
        <f ca="1">INDIRECT("Rozpis!K61")</f>
        <v>45</v>
      </c>
      <c r="E23" s="20">
        <f ca="1">INDIRECT("Rozpis!K9")</f>
        <v>53</v>
      </c>
      <c r="F23" s="17" t="s">
        <v>0</v>
      </c>
      <c r="G23" s="21">
        <f ca="1">INDIRECT("Rozpis!H9")</f>
        <v>46</v>
      </c>
      <c r="H23" s="20">
        <f ca="1">INDIRECT("Rozpis!H15")</f>
        <v>57</v>
      </c>
      <c r="I23" s="17" t="s">
        <v>0</v>
      </c>
      <c r="J23" s="21">
        <f ca="1">INDIRECT("Rozpis!K15")</f>
        <v>60</v>
      </c>
      <c r="K23" s="20">
        <f ca="1">INDIRECT("Rozpis!K27")</f>
        <v>50</v>
      </c>
      <c r="L23" s="17" t="s">
        <v>0</v>
      </c>
      <c r="M23" s="21">
        <f ca="1">INDIRECT("Rozpis!H27")</f>
        <v>17</v>
      </c>
      <c r="N23" s="20">
        <f ca="1">INDIRECT("Rozpis!H37")</f>
        <v>50</v>
      </c>
      <c r="O23" s="17" t="s">
        <v>0</v>
      </c>
      <c r="P23" s="21">
        <f ca="1">INDIRECT("Rozpis!K37")</f>
        <v>41</v>
      </c>
      <c r="Q23" s="20">
        <f ca="1">INDIRECT("Rozpis!K41")</f>
        <v>60</v>
      </c>
      <c r="R23" s="17" t="s">
        <v>0</v>
      </c>
      <c r="S23" s="21">
        <f ca="1">INDIRECT("Rozpis!H41")</f>
        <v>51</v>
      </c>
      <c r="T23" s="77"/>
      <c r="U23" s="77"/>
      <c r="V23" s="78"/>
      <c r="W23" s="20">
        <f ca="1">INDIRECT("Rozpis!K51")</f>
        <v>50</v>
      </c>
      <c r="X23" s="17" t="s">
        <v>0</v>
      </c>
      <c r="Y23" s="21">
        <f ca="1">INDIRECT("Rozpis!H51")</f>
        <v>27</v>
      </c>
      <c r="Z23" s="18">
        <f ca="1">SUM(B23,E23,H23,K23,N23,Q23,T23,W23)</f>
        <v>370</v>
      </c>
      <c r="AA23" s="16" t="s">
        <v>0</v>
      </c>
      <c r="AB23" s="19">
        <f ca="1">SUM(D23,G23,J23,M23,P23,S23,V23,Y23)</f>
        <v>287</v>
      </c>
      <c r="AC23" s="69"/>
      <c r="AD23" s="72"/>
    </row>
    <row r="24" spans="1:30" ht="21" x14ac:dyDescent="0.25">
      <c r="A24" s="73" t="s">
        <v>12</v>
      </c>
      <c r="B24" s="55">
        <f ca="1">IF(B25-D25=0,"",IF(B25-D25=2,3,IF(B25-D25=1,2,(IF(D25-B25=1,1,0)))))</f>
        <v>1</v>
      </c>
      <c r="C24" s="56"/>
      <c r="D24" s="57"/>
      <c r="E24" s="55">
        <f ca="1">IF(E25-G25=0,"",IF(E25-G25=2,3,IF(E25-G25=1,2,(IF(G25-E25=1,1,0)))))</f>
        <v>0</v>
      </c>
      <c r="F24" s="56"/>
      <c r="G24" s="57"/>
      <c r="H24" s="55">
        <f ca="1">IF(H25-J25=0,"",IF(H25-J25=2,3,IF(H25-J25=1,2,(IF(J25-H25=1,1,0)))))</f>
        <v>0</v>
      </c>
      <c r="I24" s="56"/>
      <c r="J24" s="57"/>
      <c r="K24" s="55">
        <f ca="1">IF(K25-M25=0,"",IF(K25-M25=2,3,IF(K25-M25=1,2,(IF(M25-K25=1,1,0)))))</f>
        <v>0</v>
      </c>
      <c r="L24" s="56"/>
      <c r="M24" s="57"/>
      <c r="N24" s="55">
        <f ca="1">IF(N25-P25=0,"",IF(N25-P25=2,3,IF(N25-P25=1,2,(IF(P25-N25=1,1,0)))))</f>
        <v>3</v>
      </c>
      <c r="O24" s="56"/>
      <c r="P24" s="57"/>
      <c r="Q24" s="55">
        <f ca="1">IF(Q25-S25=0,"",IF(Q25-S25=2,3,IF(Q25-S25=1,2,(IF(S25-Q25=1,1,0)))))</f>
        <v>0</v>
      </c>
      <c r="R24" s="56"/>
      <c r="S24" s="57"/>
      <c r="T24" s="55">
        <f ca="1">IF(T25-V25=0,"",IF(T25-V25=2,3,IF(T25-V25=1,2,(IF(V25-T25=1,1,0)))))</f>
        <v>0</v>
      </c>
      <c r="U24" s="56"/>
      <c r="V24" s="57"/>
      <c r="W24" s="62"/>
      <c r="X24" s="62"/>
      <c r="Y24" s="63"/>
      <c r="Z24" s="64">
        <f ca="1">IF(Z26+AB26=0,"",IF(AB26=0,0,Z26/AB26))</f>
        <v>0.67138810198300281</v>
      </c>
      <c r="AA24" s="65"/>
      <c r="AB24" s="66"/>
      <c r="AC24" s="67">
        <f t="shared" ref="AC24" ca="1" si="6">SUM(B24:Y24)</f>
        <v>4</v>
      </c>
      <c r="AD24" s="70">
        <f ca="1">IF(AC24="","",RANK(AC24,$AC$3:$AC$26))</f>
        <v>7</v>
      </c>
    </row>
    <row r="25" spans="1:30" ht="21" x14ac:dyDescent="0.25">
      <c r="A25" s="74"/>
      <c r="B25" s="28">
        <f ca="1">INDIRECT("Rozpis!K6")</f>
        <v>1</v>
      </c>
      <c r="C25" s="29" t="s">
        <v>0</v>
      </c>
      <c r="D25" s="30">
        <f ca="1">INDIRECT("Rozpis!H6")</f>
        <v>2</v>
      </c>
      <c r="E25" s="28">
        <f ca="1">INDIRECT("Rozpis!K22")</f>
        <v>0</v>
      </c>
      <c r="F25" s="29" t="s">
        <v>0</v>
      </c>
      <c r="G25" s="30">
        <f ca="1">INDIRECT("Rozpis!H22")</f>
        <v>2</v>
      </c>
      <c r="H25" s="28">
        <f ca="1">INDIRECT("Rozpis!K42")</f>
        <v>0</v>
      </c>
      <c r="I25" s="29" t="s">
        <v>0</v>
      </c>
      <c r="J25" s="30">
        <f ca="1">INDIRECT("Rozpis!H42")</f>
        <v>2</v>
      </c>
      <c r="K25" s="28">
        <f ca="1">INDIRECT("Rozpis!K54")</f>
        <v>0</v>
      </c>
      <c r="L25" s="29" t="s">
        <v>0</v>
      </c>
      <c r="M25" s="30">
        <f ca="1">INDIRECT("Rozpis!H54")</f>
        <v>2</v>
      </c>
      <c r="N25" s="28">
        <f ca="1">INDIRECT("Rozpis!H18")</f>
        <v>2</v>
      </c>
      <c r="O25" s="29" t="s">
        <v>0</v>
      </c>
      <c r="P25" s="30">
        <f ca="1">INDIRECT("Rozpis!K18")</f>
        <v>0</v>
      </c>
      <c r="Q25" s="28">
        <f ca="1">INDIRECT("Rozpis!H34")</f>
        <v>0</v>
      </c>
      <c r="R25" s="29" t="s">
        <v>0</v>
      </c>
      <c r="S25" s="30">
        <f ca="1">INDIRECT("Rozpis!K34")</f>
        <v>2</v>
      </c>
      <c r="T25" s="28">
        <f ca="1">INDIRECT("Rozpis!H50")</f>
        <v>0</v>
      </c>
      <c r="U25" s="29" t="s">
        <v>0</v>
      </c>
      <c r="V25" s="30">
        <f ca="1">INDIRECT("Rozpis!K50")</f>
        <v>2</v>
      </c>
      <c r="W25" s="62"/>
      <c r="X25" s="62"/>
      <c r="Y25" s="63"/>
      <c r="Z25" s="18">
        <f ca="1">SUM(B25,E25,H25,K25,N25,Q25,T25,W25)</f>
        <v>3</v>
      </c>
      <c r="AA25" s="16" t="s">
        <v>0</v>
      </c>
      <c r="AB25" s="19">
        <f ca="1">SUM(D25,G25,J25,M25,P25,S25,V25,Y25)</f>
        <v>12</v>
      </c>
      <c r="AC25" s="68"/>
      <c r="AD25" s="71"/>
    </row>
    <row r="26" spans="1:30" ht="21.75" thickBot="1" x14ac:dyDescent="0.3">
      <c r="A26" s="83"/>
      <c r="B26" s="20">
        <f ca="1">INDIRECT("Rozpis!K7")</f>
        <v>45</v>
      </c>
      <c r="C26" s="17" t="s">
        <v>0</v>
      </c>
      <c r="D26" s="21">
        <f ca="1">INDIRECT("Rozpis!H7")</f>
        <v>63</v>
      </c>
      <c r="E26" s="20">
        <f ca="1">INDIRECT("Rozpis!K23")</f>
        <v>42</v>
      </c>
      <c r="F26" s="17" t="s">
        <v>0</v>
      </c>
      <c r="G26" s="21">
        <f ca="1">INDIRECT("Rozpis!H23")</f>
        <v>51</v>
      </c>
      <c r="H26" s="20">
        <f ca="1">INDIRECT("Rozpis!K43")</f>
        <v>18</v>
      </c>
      <c r="I26" s="17" t="s">
        <v>0</v>
      </c>
      <c r="J26" s="21">
        <f ca="1">INDIRECT("Rozpis!H43")</f>
        <v>50</v>
      </c>
      <c r="K26" s="20">
        <f ca="1">INDIRECT("Rozpis!K55")</f>
        <v>37</v>
      </c>
      <c r="L26" s="17" t="s">
        <v>0</v>
      </c>
      <c r="M26" s="21">
        <f ca="1">INDIRECT("Rozpis!H55")</f>
        <v>50</v>
      </c>
      <c r="N26" s="20">
        <f ca="1">INDIRECT("Rozpis!H19")</f>
        <v>50</v>
      </c>
      <c r="O26" s="17" t="s">
        <v>0</v>
      </c>
      <c r="P26" s="21">
        <f ca="1">INDIRECT("Rozpis!K19")</f>
        <v>39</v>
      </c>
      <c r="Q26" s="20">
        <f ca="1">INDIRECT("Rozpis!H35")</f>
        <v>18</v>
      </c>
      <c r="R26" s="17" t="s">
        <v>0</v>
      </c>
      <c r="S26" s="21">
        <f ca="1">INDIRECT("Rozpis!K35")</f>
        <v>50</v>
      </c>
      <c r="T26" s="20">
        <f ca="1">INDIRECT("Rozpis!H51")</f>
        <v>27</v>
      </c>
      <c r="U26" s="17" t="s">
        <v>0</v>
      </c>
      <c r="V26" s="21">
        <f ca="1">INDIRECT("Rozpis!K51")</f>
        <v>50</v>
      </c>
      <c r="W26" s="79"/>
      <c r="X26" s="79"/>
      <c r="Y26" s="80"/>
      <c r="Z26" s="20">
        <f ca="1">SUM(B26,E26,H26,K26,N26,Q26,T26,W26)</f>
        <v>237</v>
      </c>
      <c r="AA26" s="17" t="s">
        <v>0</v>
      </c>
      <c r="AB26" s="21">
        <f ca="1">SUM(D26,G26,J26,M26,P26,S26,V26,Y26)</f>
        <v>353</v>
      </c>
      <c r="AC26" s="69"/>
      <c r="AD26" s="72"/>
    </row>
    <row r="27" spans="1:30" x14ac:dyDescent="0.25">
      <c r="AC27" s="2"/>
      <c r="AD27" s="2"/>
    </row>
    <row r="28" spans="1:30" x14ac:dyDescent="0.25">
      <c r="AC28" s="2"/>
      <c r="AD28" s="2"/>
    </row>
    <row r="29" spans="1:30" x14ac:dyDescent="0.25">
      <c r="AC29" s="2"/>
      <c r="AD29" s="2"/>
    </row>
    <row r="30" spans="1:30" x14ac:dyDescent="0.25">
      <c r="AC30" s="2"/>
      <c r="AD30" s="2"/>
    </row>
    <row r="31" spans="1:30" x14ac:dyDescent="0.25">
      <c r="AC31" s="2"/>
      <c r="AD31" s="2"/>
    </row>
    <row r="32" spans="1:30" x14ac:dyDescent="0.25">
      <c r="AC32" s="2"/>
      <c r="AD32" s="2"/>
    </row>
    <row r="33" spans="29:30" x14ac:dyDescent="0.25">
      <c r="AC33" s="2"/>
      <c r="AD33" s="2"/>
    </row>
    <row r="34" spans="29:30" x14ac:dyDescent="0.25">
      <c r="AC34" s="2"/>
      <c r="AD34" s="2"/>
    </row>
    <row r="35" spans="29:30" x14ac:dyDescent="0.25">
      <c r="AC35" s="2"/>
      <c r="AD35" s="2"/>
    </row>
    <row r="36" spans="29:30" x14ac:dyDescent="0.25">
      <c r="AC36" s="2"/>
      <c r="AD36" s="2"/>
    </row>
    <row r="37" spans="29:30" x14ac:dyDescent="0.25">
      <c r="AC37" s="2"/>
      <c r="AD37" s="2"/>
    </row>
  </sheetData>
  <mergeCells count="106">
    <mergeCell ref="A24:A26"/>
    <mergeCell ref="B24:D24"/>
    <mergeCell ref="E24:G24"/>
    <mergeCell ref="H24:J24"/>
    <mergeCell ref="K24:M24"/>
    <mergeCell ref="N24:P24"/>
    <mergeCell ref="K18:M18"/>
    <mergeCell ref="N18:P18"/>
    <mergeCell ref="Q18:S20"/>
    <mergeCell ref="N21:P21"/>
    <mergeCell ref="Q24:S24"/>
    <mergeCell ref="A18:A20"/>
    <mergeCell ref="B18:D18"/>
    <mergeCell ref="E18:G18"/>
    <mergeCell ref="H18:J18"/>
    <mergeCell ref="A21:A23"/>
    <mergeCell ref="B21:D21"/>
    <mergeCell ref="E21:G21"/>
    <mergeCell ref="H21:J21"/>
    <mergeCell ref="K21:M21"/>
    <mergeCell ref="Z24:AB24"/>
    <mergeCell ref="AC24:AC26"/>
    <mergeCell ref="AD24:AD26"/>
    <mergeCell ref="Z21:AB21"/>
    <mergeCell ref="T24:V24"/>
    <mergeCell ref="W24:Y26"/>
    <mergeCell ref="N15:P17"/>
    <mergeCell ref="Q15:S15"/>
    <mergeCell ref="W18:Y18"/>
    <mergeCell ref="AC21:AC23"/>
    <mergeCell ref="AD21:AD23"/>
    <mergeCell ref="T15:V15"/>
    <mergeCell ref="W15:Y15"/>
    <mergeCell ref="Z15:AB15"/>
    <mergeCell ref="AC15:AC17"/>
    <mergeCell ref="AD15:AD17"/>
    <mergeCell ref="T21:V23"/>
    <mergeCell ref="W21:Y21"/>
    <mergeCell ref="Z18:AB18"/>
    <mergeCell ref="AC18:AC20"/>
    <mergeCell ref="AD18:AD20"/>
    <mergeCell ref="T18:V18"/>
    <mergeCell ref="A15:A17"/>
    <mergeCell ref="B15:D15"/>
    <mergeCell ref="E15:G15"/>
    <mergeCell ref="H15:J15"/>
    <mergeCell ref="K15:M15"/>
    <mergeCell ref="Q21:S21"/>
    <mergeCell ref="T9:V9"/>
    <mergeCell ref="W9:Y9"/>
    <mergeCell ref="Z9:AB9"/>
    <mergeCell ref="A12:A14"/>
    <mergeCell ref="B12:D12"/>
    <mergeCell ref="E12:G12"/>
    <mergeCell ref="H12:J12"/>
    <mergeCell ref="K12:M14"/>
    <mergeCell ref="A9:A11"/>
    <mergeCell ref="B9:D9"/>
    <mergeCell ref="E9:G9"/>
    <mergeCell ref="H9:J11"/>
    <mergeCell ref="K9:M9"/>
    <mergeCell ref="AC9:AC11"/>
    <mergeCell ref="AD9:AD11"/>
    <mergeCell ref="N9:P9"/>
    <mergeCell ref="Q9:S9"/>
    <mergeCell ref="N12:P12"/>
    <mergeCell ref="T12:V12"/>
    <mergeCell ref="W12:Y12"/>
    <mergeCell ref="Z12:AB12"/>
    <mergeCell ref="AC12:AC14"/>
    <mergeCell ref="AD12:AD14"/>
    <mergeCell ref="Q12:S12"/>
    <mergeCell ref="T3:V3"/>
    <mergeCell ref="W3:Y3"/>
    <mergeCell ref="Z3:AB3"/>
    <mergeCell ref="AC3:AC5"/>
    <mergeCell ref="AD3:AD5"/>
    <mergeCell ref="N3:P3"/>
    <mergeCell ref="Q3:S3"/>
    <mergeCell ref="N6:P6"/>
    <mergeCell ref="T6:V6"/>
    <mergeCell ref="W6:Y6"/>
    <mergeCell ref="Z6:AB6"/>
    <mergeCell ref="AC6:AC8"/>
    <mergeCell ref="AD6:AD8"/>
    <mergeCell ref="Q6:S6"/>
    <mergeCell ref="A6:A8"/>
    <mergeCell ref="B6:D6"/>
    <mergeCell ref="E6:G8"/>
    <mergeCell ref="H6:J6"/>
    <mergeCell ref="K6:M6"/>
    <mergeCell ref="A3:A5"/>
    <mergeCell ref="B3:D5"/>
    <mergeCell ref="E3:G3"/>
    <mergeCell ref="H3:J3"/>
    <mergeCell ref="K3:M3"/>
    <mergeCell ref="A1:AD1"/>
    <mergeCell ref="B2:D2"/>
    <mergeCell ref="E2:G2"/>
    <mergeCell ref="H2:J2"/>
    <mergeCell ref="K2:M2"/>
    <mergeCell ref="N2:P2"/>
    <mergeCell ref="T2:V2"/>
    <mergeCell ref="W2:Y2"/>
    <mergeCell ref="Z2:AB2"/>
    <mergeCell ref="Q2:S2"/>
  </mergeCells>
  <conditionalFormatting sqref="F5">
    <cfRule type="expression" dxfId="22" priority="67">
      <formula>E5+G5=0</formula>
    </cfRule>
  </conditionalFormatting>
  <conditionalFormatting sqref="I5 L5 O5 R5 U5 X5">
    <cfRule type="expression" dxfId="21" priority="64">
      <formula>H5+J5=0</formula>
    </cfRule>
  </conditionalFormatting>
  <conditionalFormatting sqref="AA5">
    <cfRule type="expression" dxfId="20" priority="61">
      <formula>Z5+AB5=0</formula>
    </cfRule>
  </conditionalFormatting>
  <conditionalFormatting sqref="AA8">
    <cfRule type="expression" dxfId="19" priority="58">
      <formula>Z8+AB8=0</formula>
    </cfRule>
  </conditionalFormatting>
  <conditionalFormatting sqref="AA11">
    <cfRule type="expression" dxfId="18" priority="55">
      <formula>Z11+AB11=0</formula>
    </cfRule>
  </conditionalFormatting>
  <conditionalFormatting sqref="AA14">
    <cfRule type="expression" dxfId="17" priority="52">
      <formula>Z14+AB14=0</formula>
    </cfRule>
  </conditionalFormatting>
  <conditionalFormatting sqref="AA17">
    <cfRule type="expression" dxfId="16" priority="49">
      <formula>Z17+AB17=0</formula>
    </cfRule>
  </conditionalFormatting>
  <conditionalFormatting sqref="AA20">
    <cfRule type="expression" dxfId="15" priority="46">
      <formula>Z20+AB20=0</formula>
    </cfRule>
  </conditionalFormatting>
  <conditionalFormatting sqref="AA23">
    <cfRule type="expression" dxfId="14" priority="43">
      <formula>Z23+AB23=0</formula>
    </cfRule>
  </conditionalFormatting>
  <conditionalFormatting sqref="AA26">
    <cfRule type="expression" dxfId="13" priority="40">
      <formula>Z26+AB26=0</formula>
    </cfRule>
  </conditionalFormatting>
  <conditionalFormatting sqref="C8 C11 C14 C17 C20 C23 C26">
    <cfRule type="expression" dxfId="12" priority="37">
      <formula>B8+D8=0</formula>
    </cfRule>
  </conditionalFormatting>
  <conditionalFormatting sqref="F11 F14 F17 F20 F23 F26">
    <cfRule type="expression" dxfId="11" priority="34">
      <formula>E11+G11=0</formula>
    </cfRule>
  </conditionalFormatting>
  <conditionalFormatting sqref="I14 I17 I20 I23 I26">
    <cfRule type="expression" dxfId="10" priority="31">
      <formula>H14+J14=0</formula>
    </cfRule>
  </conditionalFormatting>
  <conditionalFormatting sqref="L17 L20 L23 L26">
    <cfRule type="expression" dxfId="9" priority="28">
      <formula>K17+M17=0</formula>
    </cfRule>
  </conditionalFormatting>
  <conditionalFormatting sqref="L11 O11 R11 U11 X11">
    <cfRule type="expression" dxfId="8" priority="25">
      <formula>K11+M11=0</formula>
    </cfRule>
  </conditionalFormatting>
  <conditionalFormatting sqref="O26 R26 U26">
    <cfRule type="expression" dxfId="7" priority="22">
      <formula>N26+P26=0</formula>
    </cfRule>
  </conditionalFormatting>
  <conditionalFormatting sqref="O23 R23">
    <cfRule type="expression" dxfId="6" priority="19">
      <formula>N23+P23=0</formula>
    </cfRule>
  </conditionalFormatting>
  <conditionalFormatting sqref="O20">
    <cfRule type="expression" dxfId="5" priority="16">
      <formula>N20+P20=0</formula>
    </cfRule>
  </conditionalFormatting>
  <conditionalFormatting sqref="U20 X20">
    <cfRule type="expression" dxfId="4" priority="13">
      <formula>T20+V20=0</formula>
    </cfRule>
  </conditionalFormatting>
  <conditionalFormatting sqref="O14 U14 R14 X14">
    <cfRule type="expression" dxfId="3" priority="10">
      <formula>N14+P14=0</formula>
    </cfRule>
  </conditionalFormatting>
  <conditionalFormatting sqref="R17 X17 U17">
    <cfRule type="expression" dxfId="2" priority="7">
      <formula>Q17+S17=0</formula>
    </cfRule>
  </conditionalFormatting>
  <conditionalFormatting sqref="X23">
    <cfRule type="expression" dxfId="1" priority="4">
      <formula>W23+Y23=0</formula>
    </cfRule>
  </conditionalFormatting>
  <conditionalFormatting sqref="I8 L8 O8 R8 U8 X8">
    <cfRule type="expression" dxfId="0" priority="1">
      <formula>H8+J8=0</formula>
    </cfRule>
  </conditionalFormatting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</vt:lpstr>
      <vt:lpstr>Tabulka</vt:lpstr>
    </vt:vector>
  </TitlesOfParts>
  <Company>Finanční správa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Rádlová Jitka Bc. (FÚ pro Plzeňský kraj)</dc:creator>
  <cp:lastModifiedBy>Administrator</cp:lastModifiedBy>
  <cp:lastPrinted>2018-08-29T07:19:51Z</cp:lastPrinted>
  <dcterms:created xsi:type="dcterms:W3CDTF">2018-08-23T10:11:09Z</dcterms:created>
  <dcterms:modified xsi:type="dcterms:W3CDTF">2018-09-13T10:23:47Z</dcterms:modified>
</cp:coreProperties>
</file>